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060" tabRatio="601" activeTab="0"/>
  </bookViews>
  <sheets>
    <sheet name="MASTER" sheetId="1" r:id="rId1"/>
    <sheet name="Data" sheetId="2" r:id="rId2"/>
    <sheet name="List" sheetId="3" r:id="rId3"/>
  </sheets>
  <definedNames>
    <definedName name="_Regression_Int" localSheetId="0" hidden="1">1</definedName>
    <definedName name="_xlfn.IFERROR" hidden="1">#NAME?</definedName>
    <definedName name="BaseBirthrate">#REF!</definedName>
    <definedName name="Countries" localSheetId="1">'Data'!$A:$A</definedName>
    <definedName name="Countries">#REF!</definedName>
    <definedName name="Country">"Drop Down 11"</definedName>
    <definedName name="GOVT" localSheetId="1">#REF!</definedName>
    <definedName name="GOVT" localSheetId="0">'MASTER'!#REF!</definedName>
    <definedName name="GOVT">#REF!</definedName>
    <definedName name="HTML_CodePage" hidden="1">1252</definedName>
    <definedName name="HTML_Control" hidden="1">{"'MASTER'!$I$1:$I$3"}</definedName>
    <definedName name="HTML_Description" hidden="1">"Adjust the arrows below to determine the life expectancy of the crew and passengers of Spaceship Earth."</definedName>
    <definedName name="HTML_Email" hidden="1">"rblain@siue.edu"</definedName>
    <definedName name="HTML_Header" hidden="1">"CONTROL ROOM"</definedName>
    <definedName name="HTML_LastUpdate" hidden="1">"3/3/99"</definedName>
    <definedName name="HTML_LineAfter" hidden="1">FALSE</definedName>
    <definedName name="HTML_LineBefore" hidden="1">FALSE</definedName>
    <definedName name="HTML_Name" hidden="1">"Bob Blain"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"SPACESHIP EARTH ONLINE"</definedName>
    <definedName name="LANG" localSheetId="1">#REF!</definedName>
    <definedName name="LANG" localSheetId="0">'MASTER'!$B$21:$H$28</definedName>
    <definedName name="LANG">#REF!</definedName>
    <definedName name="_xlnm.Print_Area" localSheetId="1">'Data'!$A$1:$Q$42</definedName>
    <definedName name="_xlnm.Print_Area" localSheetId="0">'MASTER'!$A$1:$L$25</definedName>
    <definedName name="Print_Area_MI" localSheetId="1">#REF!</definedName>
    <definedName name="Print_Area_MI" localSheetId="0">'MASTER'!$B$5:$K$28</definedName>
    <definedName name="Print_Area_MI">#REF!</definedName>
    <definedName name="SelectCountry" localSheetId="1">#REF!</definedName>
    <definedName name="SelectCountry">#REF!</definedName>
  </definedNames>
  <calcPr fullCalcOnLoad="1"/>
</workbook>
</file>

<file path=xl/sharedStrings.xml><?xml version="1.0" encoding="utf-8"?>
<sst xmlns="http://schemas.openxmlformats.org/spreadsheetml/2006/main" count="1651" uniqueCount="300">
  <si>
    <t>Exchange Rate</t>
  </si>
  <si>
    <t>NA</t>
  </si>
  <si>
    <t>Urban</t>
  </si>
  <si>
    <t>Government</t>
  </si>
  <si>
    <t>Federal</t>
  </si>
  <si>
    <t>Parliamentary</t>
  </si>
  <si>
    <t>Presidential</t>
  </si>
  <si>
    <t>Monarchy</t>
  </si>
  <si>
    <t>Authoritarian</t>
  </si>
  <si>
    <t>Electricity</t>
  </si>
  <si>
    <t>POPULATION</t>
  </si>
  <si>
    <t>None</t>
  </si>
  <si>
    <t>Country</t>
  </si>
  <si>
    <t>Population July 2008</t>
  </si>
  <si>
    <t>GDP - per capita (PPP)</t>
  </si>
  <si>
    <t>2008 est.</t>
  </si>
  <si>
    <t>Albania</t>
  </si>
  <si>
    <t>Algeria</t>
  </si>
  <si>
    <t>American Samoa</t>
  </si>
  <si>
    <t>2005 est.</t>
  </si>
  <si>
    <t>Andorra</t>
  </si>
  <si>
    <t>Angola</t>
  </si>
  <si>
    <t>Anguilla</t>
  </si>
  <si>
    <t>2004 est.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</si>
  <si>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</si>
  <si>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</si>
  <si>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</si>
  <si>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</si>
  <si>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</si>
  <si>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</si>
  <si>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</si>
  <si>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</si>
  <si>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</si>
  <si>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</si>
  <si>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</si>
  <si>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</si>
  <si>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</si>
  <si>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</si>
  <si>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</si>
  <si>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</si>
  <si>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</si>
  <si>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</si>
  <si>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</si>
  <si>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</si>
  <si>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</si>
  <si>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</si>
  <si>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</si>
  <si>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</si>
  <si>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</si>
  <si>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</si>
  <si>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</si>
  <si>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</si>
  <si>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</si>
  <si>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</si>
  <si>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</si>
  <si>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</si>
  <si>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</si>
  <si>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</si>
  <si>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</si>
  <si>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</si>
  <si>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</si>
  <si>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Congo, Republic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</si>
  <si>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</si>
  <si>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</si>
  <si>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</si>
  <si>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</si>
  <si>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</si>
  <si>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</si>
  <si>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</si>
  <si>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</si>
  <si>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</si>
  <si>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</si>
  <si>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</si>
  <si>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</si>
  <si>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</si>
  <si>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</si>
  <si>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</si>
  <si>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</si>
  <si>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</si>
  <si>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</si>
  <si>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2001 est.</t>
  </si>
  <si>
    <t>Fiji</t>
  </si>
  <si>
    <t>Finland</t>
  </si>
  <si>
    <t>France</t>
  </si>
  <si>
    <t>French Polynesia</t>
  </si>
  <si>
    <t>2003 est.</t>
  </si>
  <si>
    <t>Gabon</t>
  </si>
  <si>
    <t>Gambia, The</t>
  </si>
  <si>
    <t>Gaza Strip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</si>
  <si>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</si>
  <si>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</si>
  <si>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</si>
  <si>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</si>
  <si>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</si>
  <si>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</si>
  <si>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</si>
  <si>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</si>
  <si>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</si>
  <si>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</si>
  <si>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</si>
  <si>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</si>
  <si>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</si>
  <si>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</si>
  <si>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</si>
  <si>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</si>
  <si>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</si>
  <si>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</si>
  <si>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</si>
  <si>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</si>
  <si>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</si>
  <si>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</si>
  <si>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</si>
  <si>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</si>
  <si>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</si>
  <si>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</si>
  <si>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</si>
  <si>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</si>
  <si>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</si>
  <si>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</si>
  <si>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</si>
  <si>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</si>
  <si>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</si>
  <si>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</si>
  <si>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</si>
  <si>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</si>
  <si>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</si>
  <si>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</si>
  <si>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</si>
  <si>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</si>
  <si>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</si>
  <si>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</si>
  <si>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</si>
  <si>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</si>
  <si>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2007 est.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</si>
  <si>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</si>
  <si>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</si>
  <si>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</si>
  <si>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</si>
  <si>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</si>
  <si>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</si>
  <si>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</si>
  <si>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</si>
  <si>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</si>
  <si>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</si>
  <si>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</si>
  <si>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</si>
  <si>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</si>
  <si>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</si>
  <si>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</si>
  <si>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Moldova</t>
  </si>
  <si>
    <t>Monaco</t>
  </si>
  <si>
    <t>2006 est.</t>
  </si>
  <si>
    <t>Mongolia</t>
  </si>
  <si>
    <t>Montserrat</t>
  </si>
  <si>
    <t>2002 est.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</si>
  <si>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</si>
  <si>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</si>
  <si>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</si>
  <si>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</si>
  <si>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</si>
  <si>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</si>
  <si>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</si>
  <si>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</si>
  <si>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</si>
  <si>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</si>
  <si>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</si>
  <si>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</si>
  <si>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Northern Mariana Islands</t>
  </si>
  <si>
    <t>2000 est.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</si>
  <si>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</si>
  <si>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</si>
  <si>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</si>
  <si>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</si>
  <si>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</si>
  <si>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</si>
  <si>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</si>
  <si>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</si>
  <si>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</si>
  <si>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</si>
  <si>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</si>
  <si>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</si>
  <si>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</si>
  <si>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</si>
  <si>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</si>
  <si>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</si>
  <si>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Helena</t>
  </si>
  <si>
    <t>1998 est.</t>
  </si>
  <si>
    <t>Saint Kitts and Nevis</t>
  </si>
  <si>
    <t>Saint Lucia</t>
  </si>
  <si>
    <t>Saint Pierre and 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</si>
  <si>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</si>
  <si>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</si>
  <si>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</si>
  <si>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</si>
  <si>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</si>
  <si>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</si>
  <si>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</si>
  <si>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</si>
  <si>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</si>
  <si>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</si>
  <si>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</si>
  <si>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</si>
  <si>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</si>
  <si>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</si>
  <si>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</si>
  <si>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</si>
  <si>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</si>
  <si>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</si>
  <si>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</si>
  <si>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</si>
  <si>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</si>
  <si>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</si>
  <si>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</si>
  <si>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</si>
  <si>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</si>
  <si>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</si>
  <si>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</si>
  <si>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</si>
  <si>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</si>
  <si>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</si>
  <si>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</si>
  <si>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</si>
  <si>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</si>
  <si>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</si>
  <si>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</si>
  <si>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</si>
  <si>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</si>
  <si>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</si>
  <si>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</si>
  <si>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</si>
  <si>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</si>
  <si>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</si>
  <si>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</si>
  <si>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</si>
  <si>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</si>
  <si>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</si>
  <si>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West Bank</t>
  </si>
  <si>
    <t>Yemen</t>
  </si>
  <si>
    <t>Zambia</t>
  </si>
  <si>
    <t>Date</t>
  </si>
  <si>
    <t>Life expectancy 2008 est</t>
  </si>
  <si>
    <t>Exchange Rate in Minutes</t>
  </si>
  <si>
    <t>Electricity consumption kWh per capita</t>
  </si>
  <si>
    <t>Schooling % 3levels 1985</t>
  </si>
  <si>
    <t>Burma (Myanmar)</t>
  </si>
  <si>
    <t>Government Spending Per Capita</t>
  </si>
  <si>
    <t>Percent Urban 2003</t>
  </si>
  <si>
    <t>Afghanistan</t>
  </si>
  <si>
    <t>Zimbabwe</t>
  </si>
  <si>
    <t>Congo, Democratic Rep.</t>
  </si>
  <si>
    <t>Saint Vincent &amp; Grenadines</t>
  </si>
  <si>
    <t>Govt. Code</t>
  </si>
  <si>
    <t>Kilograms PC</t>
  </si>
  <si>
    <t>Max 300%</t>
  </si>
  <si>
    <t>%Employed</t>
  </si>
  <si>
    <t>Fertility Rate 2008</t>
  </si>
  <si>
    <t>Fertility</t>
  </si>
  <si>
    <t>Govt. Spending</t>
  </si>
  <si>
    <t>Government Form</t>
  </si>
  <si>
    <t>Income Equality</t>
  </si>
  <si>
    <t>Percent of Pop.</t>
  </si>
  <si>
    <t>Pick a Country</t>
  </si>
  <si>
    <t>Your Action-&gt;</t>
  </si>
  <si>
    <t>Life Expectancy-&gt;</t>
  </si>
  <si>
    <t>GDP per capita-&gt;</t>
  </si>
  <si>
    <t>GDP per capita</t>
  </si>
  <si>
    <t>R</t>
  </si>
  <si>
    <t xml:space="preserve"> </t>
  </si>
  <si>
    <t>Water + Sanitation</t>
  </si>
  <si>
    <t>Water+Sanitation</t>
  </si>
  <si>
    <t>HIV+Malaria</t>
  </si>
  <si>
    <t>Schooling</t>
  </si>
  <si>
    <t>Employed</t>
  </si>
  <si>
    <t>Births per woman</t>
  </si>
  <si>
    <t>Malaria + HIV per 100,000 Population</t>
  </si>
  <si>
    <t>Percent in cities</t>
  </si>
  <si>
    <t>Per Capita</t>
  </si>
  <si>
    <t>Max 100%</t>
  </si>
  <si>
    <t>Micronesia</t>
  </si>
  <si>
    <t>Max. 200%</t>
  </si>
  <si>
    <t>Enter Your Name</t>
  </si>
  <si>
    <t>Minutes of work USD</t>
  </si>
  <si>
    <t>Life Expectancy</t>
  </si>
  <si>
    <t>Federal (11)</t>
  </si>
  <si>
    <t>Monarchy (14)</t>
  </si>
  <si>
    <t>Parliamentary (90)</t>
  </si>
  <si>
    <t>Authoritarian (12)</t>
  </si>
  <si>
    <t>Presidential (64)</t>
  </si>
  <si>
    <t>None (1)</t>
  </si>
  <si>
    <t>Save Our Ship</t>
  </si>
  <si>
    <t>Deaths /100,000 pop.</t>
  </si>
  <si>
    <t>LifeX</t>
  </si>
  <si>
    <t>Exp.</t>
  </si>
  <si>
    <t>Actual</t>
  </si>
  <si>
    <t>Sources</t>
  </si>
  <si>
    <t>Captain --&gt;</t>
  </si>
  <si>
    <t>First Priority</t>
  </si>
  <si>
    <t>Second Priority</t>
  </si>
  <si>
    <t>Third Priority</t>
  </si>
  <si>
    <t>Fourth Priority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</si>
</sst>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.000_)"/>
    <numFmt numFmtId="168" formatCode="0.000"/>
    <numFmt numFmtId="169" formatCode="0.0_)"/>
    <numFmt numFmtId="170" formatCode="#,##0.000"/>
    <numFmt numFmtId="171" formatCode="&quot;$&quot;#,##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"/>
    <numFmt numFmtId="179" formatCode="0.0%"/>
    <numFmt numFmtId="180" formatCode="[$-409]dddd\,\ mmmm\ dd\,\ yyyy"/>
    <numFmt numFmtId="181" formatCode="[$-409]h:mm:ss\ AM/PM"/>
    <numFmt numFmtId="182" formatCode="&quot;$&quot;#,##0.00"/>
    <numFmt numFmtId="183" formatCode="&quot;$&quot;#,##0.0"/>
    <numFmt numFmtId="184" formatCode="[$-409]dddd\,\ mmmm\ d\,\ yyyy"/>
  </numFmts>
  <fonts count="68">
    <font>
      <sz val="12"/>
      <name val="Courier"/>
      <family val="0"/>
    </font>
    <font>
      <sz val="12"/>
      <color indexed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22"/>
      <name val="Tempus Sans ITC"/>
      <family val="5"/>
    </font>
    <font>
      <sz val="12"/>
      <name val="Cambria"/>
      <family val="1"/>
    </font>
    <font>
      <sz val="10"/>
      <name val="Courier"/>
      <family val="3"/>
    </font>
    <font>
      <sz val="11"/>
      <name val="Times New Roman"/>
      <family val="1"/>
    </font>
    <font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12"/>
      <color indexed="8"/>
      <name val="Cambria"/>
      <family val="1"/>
    </font>
    <font>
      <u val="single"/>
      <sz val="12"/>
      <color indexed="12"/>
      <name val="Calibri"/>
      <family val="2"/>
    </font>
    <font>
      <u val="single"/>
      <sz val="12"/>
      <color indexed="12"/>
      <name val="Cambria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name val="Tempus Sans ITC"/>
      <family val="5"/>
    </font>
    <font>
      <sz val="11"/>
      <name val="Calibri"/>
      <family val="2"/>
    </font>
    <font>
      <b/>
      <sz val="11"/>
      <name val="Calibri"/>
      <family val="2"/>
    </font>
    <font>
      <sz val="11"/>
      <color indexed="2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ourier"/>
      <family val="0"/>
    </font>
    <font>
      <b/>
      <sz val="12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3.45"/>
      <color indexed="20"/>
      <name val="Courier"/>
      <family val="3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.5"/>
      <color indexed="9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3.45"/>
      <color theme="11"/>
      <name val="Courier"/>
      <family val="3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FE7FB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2" fillId="33" borderId="0" xfId="0" applyFont="1" applyFill="1" applyBorder="1" applyAlignment="1">
      <alignment/>
    </xf>
    <xf numFmtId="164" fontId="0" fillId="33" borderId="0" xfId="0" applyFill="1" applyAlignment="1">
      <alignment/>
    </xf>
    <xf numFmtId="164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164" fontId="0" fillId="0" borderId="0" xfId="0" applyFill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64" fontId="0" fillId="33" borderId="0" xfId="0" applyFill="1" applyAlignment="1">
      <alignment horizontal="right"/>
    </xf>
    <xf numFmtId="164" fontId="0" fillId="33" borderId="0" xfId="0" applyFill="1" applyAlignment="1">
      <alignment horizontal="left"/>
    </xf>
    <xf numFmtId="0" fontId="10" fillId="0" borderId="10" xfId="0" applyNumberFormat="1" applyFont="1" applyFill="1" applyBorder="1" applyAlignment="1">
      <alignment horizontal="center" wrapText="1"/>
    </xf>
    <xf numFmtId="164" fontId="2" fillId="34" borderId="0" xfId="0" applyFont="1" applyFill="1" applyBorder="1" applyAlignment="1" applyProtection="1">
      <alignment/>
      <protection/>
    </xf>
    <xf numFmtId="0" fontId="11" fillId="0" borderId="10" xfId="53" applyFont="1" applyFill="1" applyBorder="1" applyAlignment="1" applyProtection="1">
      <alignment horizontal="center" wrapText="1"/>
      <protection/>
    </xf>
    <xf numFmtId="0" fontId="12" fillId="0" borderId="10" xfId="53" applyFont="1" applyFill="1" applyBorder="1" applyAlignment="1" applyProtection="1">
      <alignment horizontal="center" wrapText="1"/>
      <protection/>
    </xf>
    <xf numFmtId="164" fontId="5" fillId="0" borderId="0" xfId="0" applyFont="1" applyFill="1" applyAlignment="1">
      <alignment horizontal="center"/>
    </xf>
    <xf numFmtId="164" fontId="8" fillId="33" borderId="10" xfId="0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171" fontId="8" fillId="0" borderId="10" xfId="0" applyNumberFormat="1" applyFont="1" applyFill="1" applyBorder="1" applyAlignment="1">
      <alignment horizontal="center" wrapText="1"/>
    </xf>
    <xf numFmtId="2" fontId="13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5" fontId="3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172" fontId="8" fillId="0" borderId="10" xfId="0" applyNumberFormat="1" applyFont="1" applyFill="1" applyBorder="1" applyAlignment="1">
      <alignment horizontal="center" wrapText="1"/>
    </xf>
    <xf numFmtId="164" fontId="7" fillId="34" borderId="13" xfId="0" applyFont="1" applyFill="1" applyBorder="1" applyAlignment="1" applyProtection="1">
      <alignment/>
      <protection locked="0"/>
    </xf>
    <xf numFmtId="164" fontId="17" fillId="34" borderId="13" xfId="0" applyFont="1" applyFill="1" applyBorder="1" applyAlignment="1" applyProtection="1">
      <alignment/>
      <protection/>
    </xf>
    <xf numFmtId="164" fontId="7" fillId="34" borderId="13" xfId="0" applyFont="1" applyFill="1" applyBorder="1" applyAlignment="1" applyProtection="1">
      <alignment/>
      <protection/>
    </xf>
    <xf numFmtId="164" fontId="7" fillId="34" borderId="0" xfId="0" applyFont="1" applyFill="1" applyBorder="1" applyAlignment="1" applyProtection="1">
      <alignment/>
      <protection/>
    </xf>
    <xf numFmtId="164" fontId="7" fillId="34" borderId="14" xfId="0" applyFont="1" applyFill="1" applyBorder="1" applyAlignment="1" applyProtection="1">
      <alignment/>
      <protection/>
    </xf>
    <xf numFmtId="164" fontId="18" fillId="34" borderId="0" xfId="0" applyFont="1" applyFill="1" applyBorder="1" applyAlignment="1" applyProtection="1">
      <alignment/>
      <protection/>
    </xf>
    <xf numFmtId="164" fontId="18" fillId="33" borderId="0" xfId="0" applyFont="1" applyFill="1" applyBorder="1" applyAlignment="1" applyProtection="1">
      <alignment/>
      <protection/>
    </xf>
    <xf numFmtId="1" fontId="18" fillId="33" borderId="0" xfId="0" applyNumberFormat="1" applyFont="1" applyFill="1" applyBorder="1" applyAlignment="1" applyProtection="1">
      <alignment/>
      <protection/>
    </xf>
    <xf numFmtId="171" fontId="18" fillId="33" borderId="0" xfId="0" applyNumberFormat="1" applyFont="1" applyFill="1" applyBorder="1" applyAlignment="1" applyProtection="1">
      <alignment/>
      <protection/>
    </xf>
    <xf numFmtId="164" fontId="22" fillId="35" borderId="0" xfId="0" applyFont="1" applyFill="1" applyAlignment="1">
      <alignment horizontal="center" vertical="center"/>
    </xf>
    <xf numFmtId="164" fontId="18" fillId="33" borderId="0" xfId="0" applyFont="1" applyFill="1" applyBorder="1" applyAlignment="1" applyProtection="1">
      <alignment horizontal="left"/>
      <protection/>
    </xf>
    <xf numFmtId="172" fontId="19" fillId="32" borderId="15" xfId="0" applyNumberFormat="1" applyFont="1" applyFill="1" applyBorder="1" applyAlignment="1">
      <alignment horizontal="center" vertical="center"/>
    </xf>
    <xf numFmtId="164" fontId="18" fillId="32" borderId="16" xfId="0" applyFont="1" applyFill="1" applyBorder="1" applyAlignment="1" applyProtection="1">
      <alignment vertical="center"/>
      <protection locked="0"/>
    </xf>
    <xf numFmtId="171" fontId="19" fillId="36" borderId="15" xfId="0" applyNumberFormat="1" applyFont="1" applyFill="1" applyBorder="1" applyAlignment="1" applyProtection="1">
      <alignment horizontal="center" vertical="center" wrapText="1"/>
      <protection locked="0"/>
    </xf>
    <xf numFmtId="171" fontId="19" fillId="36" borderId="15" xfId="0" applyNumberFormat="1" applyFont="1" applyFill="1" applyBorder="1" applyAlignment="1" applyProtection="1">
      <alignment horizontal="center" vertical="center" wrapText="1"/>
      <protection/>
    </xf>
    <xf numFmtId="164" fontId="18" fillId="36" borderId="17" xfId="0" applyFont="1" applyFill="1" applyBorder="1" applyAlignment="1" applyProtection="1">
      <alignment horizontal="right"/>
      <protection/>
    </xf>
    <xf numFmtId="2" fontId="18" fillId="36" borderId="17" xfId="0" applyNumberFormat="1" applyFont="1" applyFill="1" applyBorder="1" applyAlignment="1" applyProtection="1">
      <alignment horizontal="center"/>
      <protection/>
    </xf>
    <xf numFmtId="5" fontId="18" fillId="36" borderId="17" xfId="0" applyNumberFormat="1" applyFont="1" applyFill="1" applyBorder="1" applyAlignment="1" applyProtection="1">
      <alignment horizontal="center"/>
      <protection/>
    </xf>
    <xf numFmtId="164" fontId="18" fillId="33" borderId="17" xfId="0" applyFont="1" applyFill="1" applyBorder="1" applyAlignment="1" applyProtection="1">
      <alignment horizontal="right"/>
      <protection/>
    </xf>
    <xf numFmtId="1" fontId="18" fillId="33" borderId="17" xfId="0" applyNumberFormat="1" applyFont="1" applyFill="1" applyBorder="1" applyAlignment="1" applyProtection="1">
      <alignment horizontal="center"/>
      <protection locked="0"/>
    </xf>
    <xf numFmtId="164" fontId="18" fillId="34" borderId="17" xfId="0" applyFont="1" applyFill="1" applyBorder="1" applyAlignment="1" applyProtection="1">
      <alignment/>
      <protection/>
    </xf>
    <xf numFmtId="3" fontId="21" fillId="33" borderId="17" xfId="0" applyNumberFormat="1" applyFont="1" applyFill="1" applyBorder="1" applyAlignment="1" applyProtection="1">
      <alignment horizontal="center"/>
      <protection locked="0"/>
    </xf>
    <xf numFmtId="172" fontId="21" fillId="33" borderId="17" xfId="0" applyNumberFormat="1" applyFont="1" applyFill="1" applyBorder="1" applyAlignment="1" applyProtection="1">
      <alignment horizontal="center"/>
      <protection locked="0"/>
    </xf>
    <xf numFmtId="37" fontId="21" fillId="33" borderId="17" xfId="0" applyNumberFormat="1" applyFont="1" applyFill="1" applyBorder="1" applyAlignment="1" applyProtection="1">
      <alignment horizontal="center"/>
      <protection locked="0"/>
    </xf>
    <xf numFmtId="171" fontId="21" fillId="33" borderId="17" xfId="0" applyNumberFormat="1" applyFont="1" applyFill="1" applyBorder="1" applyAlignment="1" applyProtection="1">
      <alignment horizontal="center"/>
      <protection locked="0"/>
    </xf>
    <xf numFmtId="1" fontId="21" fillId="33" borderId="17" xfId="0" applyNumberFormat="1" applyFont="1" applyFill="1" applyBorder="1" applyAlignment="1" applyProtection="1">
      <alignment horizontal="center"/>
      <protection locked="0"/>
    </xf>
    <xf numFmtId="165" fontId="21" fillId="33" borderId="17" xfId="0" applyNumberFormat="1" applyFont="1" applyFill="1" applyBorder="1" applyAlignment="1" applyProtection="1">
      <alignment horizontal="center"/>
      <protection locked="0"/>
    </xf>
    <xf numFmtId="164" fontId="18" fillId="34" borderId="17" xfId="0" applyFont="1" applyFill="1" applyBorder="1" applyAlignment="1" applyProtection="1">
      <alignment/>
      <protection locked="0"/>
    </xf>
    <xf numFmtId="171" fontId="18" fillId="36" borderId="17" xfId="0" applyNumberFormat="1" applyFont="1" applyFill="1" applyBorder="1" applyAlignment="1" applyProtection="1">
      <alignment horizontal="center"/>
      <protection/>
    </xf>
    <xf numFmtId="1" fontId="18" fillId="33" borderId="17" xfId="0" applyNumberFormat="1" applyFont="1" applyFill="1" applyBorder="1" applyAlignment="1" applyProtection="1">
      <alignment horizontal="center"/>
      <protection/>
    </xf>
    <xf numFmtId="164" fontId="18" fillId="0" borderId="17" xfId="0" applyFont="1" applyFill="1" applyBorder="1" applyAlignment="1" applyProtection="1">
      <alignment horizontal="center" vertical="center"/>
      <protection/>
    </xf>
    <xf numFmtId="164" fontId="18" fillId="34" borderId="17" xfId="0" applyFont="1" applyFill="1" applyBorder="1" applyAlignment="1" applyProtection="1">
      <alignment vertical="center"/>
      <protection/>
    </xf>
    <xf numFmtId="165" fontId="19" fillId="36" borderId="18" xfId="0" applyNumberFormat="1" applyFont="1" applyFill="1" applyBorder="1" applyAlignment="1" applyProtection="1">
      <alignment horizontal="center" vertical="center"/>
      <protection/>
    </xf>
    <xf numFmtId="164" fontId="7" fillId="34" borderId="19" xfId="0" applyFont="1" applyFill="1" applyBorder="1" applyAlignment="1" applyProtection="1">
      <alignment/>
      <protection/>
    </xf>
    <xf numFmtId="164" fontId="18" fillId="37" borderId="0" xfId="0" applyFont="1" applyFill="1" applyBorder="1" applyAlignment="1" applyProtection="1">
      <alignment horizontal="left" vertical="center"/>
      <protection/>
    </xf>
    <xf numFmtId="164" fontId="7" fillId="32" borderId="20" xfId="0" applyFont="1" applyFill="1" applyBorder="1" applyAlignment="1" applyProtection="1">
      <alignment horizontal="right" vertical="center"/>
      <protection/>
    </xf>
    <xf numFmtId="165" fontId="19" fillId="36" borderId="17" xfId="0" applyNumberFormat="1" applyFont="1" applyFill="1" applyBorder="1" applyAlignment="1" applyProtection="1">
      <alignment horizontal="center" vertical="center"/>
      <protection/>
    </xf>
    <xf numFmtId="164" fontId="24" fillId="38" borderId="21" xfId="0" applyFont="1" applyFill="1" applyBorder="1" applyAlignment="1" applyProtection="1">
      <alignment horizontal="center"/>
      <protection/>
    </xf>
    <xf numFmtId="172" fontId="19" fillId="36" borderId="17" xfId="0" applyNumberFormat="1" applyFont="1" applyFill="1" applyBorder="1" applyAlignment="1" applyProtection="1">
      <alignment horizontal="center"/>
      <protection/>
    </xf>
    <xf numFmtId="171" fontId="21" fillId="33" borderId="17" xfId="0" applyNumberFormat="1" applyFont="1" applyFill="1" applyBorder="1" applyAlignment="1" applyProtection="1">
      <alignment horizontal="center"/>
      <protection/>
    </xf>
    <xf numFmtId="164" fontId="0" fillId="39" borderId="22" xfId="0" applyFill="1" applyBorder="1" applyAlignment="1">
      <alignment/>
    </xf>
    <xf numFmtId="164" fontId="0" fillId="39" borderId="16" xfId="0" applyFill="1" applyBorder="1" applyAlignment="1">
      <alignment/>
    </xf>
    <xf numFmtId="164" fontId="0" fillId="39" borderId="23" xfId="0" applyFill="1" applyBorder="1" applyAlignment="1">
      <alignment/>
    </xf>
    <xf numFmtId="164" fontId="0" fillId="39" borderId="0" xfId="0" applyFill="1" applyAlignment="1">
      <alignment horizontal="center"/>
    </xf>
    <xf numFmtId="164" fontId="0" fillId="39" borderId="0" xfId="0" applyFill="1" applyAlignment="1">
      <alignment/>
    </xf>
    <xf numFmtId="1" fontId="14" fillId="34" borderId="13" xfId="0" applyNumberFormat="1" applyFont="1" applyFill="1" applyBorder="1" applyAlignment="1" applyProtection="1">
      <alignment horizontal="center"/>
      <protection locked="0"/>
    </xf>
    <xf numFmtId="164" fontId="15" fillId="0" borderId="24" xfId="0" applyFont="1" applyFill="1" applyBorder="1" applyAlignment="1" applyProtection="1">
      <alignment horizontal="right"/>
      <protection/>
    </xf>
    <xf numFmtId="164" fontId="43" fillId="39" borderId="16" xfId="0" applyFont="1" applyFill="1" applyBorder="1" applyAlignment="1">
      <alignment horizontal="center"/>
    </xf>
    <xf numFmtId="164" fontId="4" fillId="2" borderId="13" xfId="0" applyFont="1" applyFill="1" applyBorder="1" applyAlignment="1">
      <alignment/>
    </xf>
    <xf numFmtId="164" fontId="17" fillId="2" borderId="13" xfId="0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164" fontId="7" fillId="2" borderId="0" xfId="0" applyFont="1" applyFill="1" applyBorder="1" applyAlignment="1" applyProtection="1">
      <alignment horizontal="center"/>
      <protection/>
    </xf>
    <xf numFmtId="164" fontId="17" fillId="2" borderId="0" xfId="0" applyFont="1" applyFill="1" applyBorder="1" applyAlignment="1" applyProtection="1">
      <alignment/>
      <protection/>
    </xf>
    <xf numFmtId="165" fontId="19" fillId="2" borderId="0" xfId="0" applyNumberFormat="1" applyFont="1" applyFill="1" applyBorder="1" applyAlignment="1" applyProtection="1">
      <alignment horizontal="center" vertical="center"/>
      <protection/>
    </xf>
    <xf numFmtId="164" fontId="20" fillId="2" borderId="0" xfId="0" applyFont="1" applyFill="1" applyBorder="1" applyAlignment="1" applyProtection="1">
      <alignment/>
      <protection/>
    </xf>
    <xf numFmtId="164" fontId="0" fillId="2" borderId="25" xfId="0" applyFill="1" applyBorder="1" applyAlignment="1">
      <alignment/>
    </xf>
    <xf numFmtId="164" fontId="0" fillId="2" borderId="19" xfId="0" applyFill="1" applyBorder="1" applyAlignment="1">
      <alignment/>
    </xf>
    <xf numFmtId="164" fontId="7" fillId="2" borderId="19" xfId="0" applyFont="1" applyFill="1" applyBorder="1" applyAlignment="1" applyProtection="1">
      <alignment/>
      <protection/>
    </xf>
    <xf numFmtId="164" fontId="24" fillId="2" borderId="26" xfId="0" applyFont="1" applyFill="1" applyBorder="1" applyAlignment="1" applyProtection="1">
      <alignment horizontal="center"/>
      <protection/>
    </xf>
    <xf numFmtId="164" fontId="24" fillId="2" borderId="27" xfId="0" applyFont="1" applyFill="1" applyBorder="1" applyAlignment="1" applyProtection="1">
      <alignment vertical="center"/>
      <protection/>
    </xf>
    <xf numFmtId="164" fontId="18" fillId="40" borderId="17" xfId="0" applyFont="1" applyFill="1" applyBorder="1" applyAlignment="1" applyProtection="1">
      <alignment/>
      <protection/>
    </xf>
    <xf numFmtId="164" fontId="66" fillId="41" borderId="28" xfId="0" applyFont="1" applyFill="1" applyBorder="1" applyAlignment="1" applyProtection="1">
      <alignment horizontal="right"/>
      <protection/>
    </xf>
    <xf numFmtId="164" fontId="67" fillId="41" borderId="17" xfId="0" applyFont="1" applyFill="1" applyBorder="1" applyAlignment="1" applyProtection="1">
      <alignment horizontal="center"/>
      <protection/>
    </xf>
    <xf numFmtId="164" fontId="67" fillId="41" borderId="28" xfId="0" applyFont="1" applyFill="1" applyBorder="1" applyAlignment="1" applyProtection="1">
      <alignment horizontal="center"/>
      <protection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18" fillId="0" borderId="17" xfId="0" applyFont="1" applyFill="1" applyBorder="1" applyAlignment="1" applyProtection="1">
      <alignment horizontal="center"/>
      <protection/>
    </xf>
    <xf numFmtId="164" fontId="19" fillId="32" borderId="16" xfId="0" applyFont="1" applyFill="1" applyBorder="1" applyAlignment="1" applyProtection="1">
      <alignment horizontal="center" vertical="center"/>
      <protection/>
    </xf>
    <xf numFmtId="164" fontId="19" fillId="32" borderId="21" xfId="0" applyFont="1" applyFill="1" applyBorder="1" applyAlignment="1" applyProtection="1">
      <alignment horizontal="center" vertical="center"/>
      <protection/>
    </xf>
    <xf numFmtId="164" fontId="0" fillId="0" borderId="17" xfId="0" applyBorder="1" applyAlignment="1">
      <alignment horizontal="center"/>
    </xf>
    <xf numFmtId="164" fontId="25" fillId="35" borderId="0" xfId="0" applyFont="1" applyFill="1" applyBorder="1" applyAlignment="1" applyProtection="1">
      <alignment horizontal="center" vertical="center"/>
      <protection/>
    </xf>
    <xf numFmtId="164" fontId="66" fillId="41" borderId="17" xfId="0" applyFont="1" applyFill="1" applyBorder="1" applyAlignment="1" applyProtection="1">
      <alignment horizontal="center"/>
      <protection/>
    </xf>
    <xf numFmtId="164" fontId="18" fillId="0" borderId="17" xfId="0" applyFont="1" applyFill="1" applyBorder="1" applyAlignment="1" applyProtection="1">
      <alignment horizontal="center" vertical="center"/>
      <protection/>
    </xf>
    <xf numFmtId="164" fontId="16" fillId="0" borderId="13" xfId="0" applyFont="1" applyFill="1" applyBorder="1" applyAlignment="1" applyProtection="1">
      <alignment horizontal="center" vertical="center"/>
      <protection locked="0"/>
    </xf>
    <xf numFmtId="164" fontId="66" fillId="41" borderId="28" xfId="0" applyFont="1" applyFill="1" applyBorder="1" applyAlignment="1" applyProtection="1">
      <alignment horizontal="center"/>
      <protection/>
    </xf>
    <xf numFmtId="164" fontId="19" fillId="32" borderId="15" xfId="0" applyFont="1" applyFill="1" applyBorder="1" applyAlignment="1">
      <alignment horizontal="center" vertical="center"/>
    </xf>
    <xf numFmtId="164" fontId="19" fillId="32" borderId="18" xfId="0" applyFont="1" applyFill="1" applyBorder="1" applyAlignment="1">
      <alignment horizontal="center" vertical="center"/>
    </xf>
    <xf numFmtId="3" fontId="19" fillId="32" borderId="19" xfId="0" applyNumberFormat="1" applyFont="1" applyFill="1" applyBorder="1" applyAlignment="1" applyProtection="1">
      <alignment horizontal="center" vertical="center"/>
      <protection locked="0"/>
    </xf>
    <xf numFmtId="3" fontId="19" fillId="32" borderId="29" xfId="0" applyNumberFormat="1" applyFont="1" applyFill="1" applyBorder="1" applyAlignment="1" applyProtection="1">
      <alignment horizontal="center" vertical="center"/>
      <protection locked="0"/>
    </xf>
    <xf numFmtId="164" fontId="18" fillId="33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file://C:\Users\Owner\Downloads\maps\206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57150</xdr:rowOff>
    </xdr:from>
    <xdr:to>
      <xdr:col>7</xdr:col>
      <xdr:colOff>400050</xdr:colOff>
      <xdr:row>1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686175" y="57150"/>
          <a:ext cx="3067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</a:rPr>
            <a:t>Spaceship Earth</a:t>
          </a:r>
        </a:p>
      </xdr:txBody>
    </xdr:sp>
    <xdr:clientData/>
  </xdr:twoCellAnchor>
  <xdr:twoCellAnchor editAs="oneCell">
    <xdr:from>
      <xdr:col>6</xdr:col>
      <xdr:colOff>866775</xdr:colOff>
      <xdr:row>0</xdr:row>
      <xdr:rowOff>9525</xdr:rowOff>
    </xdr:from>
    <xdr:to>
      <xdr:col>8</xdr:col>
      <xdr:colOff>76200</xdr:colOff>
      <xdr:row>2</xdr:row>
      <xdr:rowOff>0</xdr:rowOff>
    </xdr:to>
    <xdr:pic>
      <xdr:nvPicPr>
        <xdr:cNvPr id="2" name="Picture 3" descr="ea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525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15</xdr:col>
      <xdr:colOff>390525</xdr:colOff>
      <xdr:row>5</xdr:row>
      <xdr:rowOff>95250</xdr:rowOff>
    </xdr:to>
    <xdr:pic>
      <xdr:nvPicPr>
        <xdr:cNvPr id="3" name="Slider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 rot="19263953">
          <a:off x="9382125" y="971550"/>
          <a:ext cx="372427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190500</xdr:colOff>
      <xdr:row>19</xdr:row>
      <xdr:rowOff>28575</xdr:rowOff>
    </xdr:from>
    <xdr:to>
      <xdr:col>9</xdr:col>
      <xdr:colOff>152400</xdr:colOff>
      <xdr:row>23</xdr:row>
      <xdr:rowOff>161925</xdr:rowOff>
    </xdr:to>
    <xdr:pic>
      <xdr:nvPicPr>
        <xdr:cNvPr id="4" name="Picture 16" descr="C:\Users\Bob\AppData\Local\Microsoft\Windows\INetCacheContent.Word\cov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4143375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20</xdr:row>
      <xdr:rowOff>38100</xdr:rowOff>
    </xdr:from>
    <xdr:to>
      <xdr:col>9</xdr:col>
      <xdr:colOff>1047750</xdr:colOff>
      <xdr:row>23</xdr:row>
      <xdr:rowOff>152400</xdr:rowOff>
    </xdr:to>
    <xdr:pic>
      <xdr:nvPicPr>
        <xdr:cNvPr id="5" name="Picture 17" descr="co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0" y="436245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28575</xdr:rowOff>
    </xdr:from>
    <xdr:to>
      <xdr:col>9</xdr:col>
      <xdr:colOff>66675</xdr:colOff>
      <xdr:row>4</xdr:row>
      <xdr:rowOff>9525</xdr:rowOff>
    </xdr:to>
    <xdr:pic>
      <xdr:nvPicPr>
        <xdr:cNvPr id="6" name="Picture 3" descr="MAP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6924675" y="28575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210</xdr:row>
      <xdr:rowOff>0</xdr:rowOff>
    </xdr:from>
    <xdr:to>
      <xdr:col>0</xdr:col>
      <xdr:colOff>200025</xdr:colOff>
      <xdr:row>210</xdr:row>
      <xdr:rowOff>9525</xdr:rowOff>
    </xdr:to>
    <xdr:pic>
      <xdr:nvPicPr>
        <xdr:cNvPr id="1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624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4</xdr:col>
      <xdr:colOff>190500</xdr:colOff>
      <xdr:row>5</xdr:row>
      <xdr:rowOff>9525</xdr:rowOff>
    </xdr:to>
    <xdr:pic>
      <xdr:nvPicPr>
        <xdr:cNvPr id="2" name="Picture 18" descr="C:\Users\RBlain\Documents\My Documents\Bob's\CIA Factbook 2008\factbook\factbook\graphics\trans174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257300"/>
          <a:ext cx="2028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200025</xdr:colOff>
      <xdr:row>5</xdr:row>
      <xdr:rowOff>9525</xdr:rowOff>
    </xdr:to>
    <xdr:pic>
      <xdr:nvPicPr>
        <xdr:cNvPr id="3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25730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200025</xdr:colOff>
      <xdr:row>3</xdr:row>
      <xdr:rowOff>9525</xdr:rowOff>
    </xdr:to>
    <xdr:pic>
      <xdr:nvPicPr>
        <xdr:cNvPr id="4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572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200025</xdr:colOff>
      <xdr:row>3</xdr:row>
      <xdr:rowOff>9525</xdr:rowOff>
    </xdr:to>
    <xdr:pic>
      <xdr:nvPicPr>
        <xdr:cNvPr id="5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572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200025</xdr:colOff>
      <xdr:row>108</xdr:row>
      <xdr:rowOff>9525</xdr:rowOff>
    </xdr:to>
    <xdr:pic>
      <xdr:nvPicPr>
        <xdr:cNvPr id="6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185987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pic>
      <xdr:nvPicPr>
        <xdr:cNvPr id="7" name="Picture 18" descr="C:\Users\RBlain\Documents\My Documents\Bob's\CIA Factbook 2008\factbook\factbook\graphics\trans174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25730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200025</xdr:colOff>
      <xdr:row>108</xdr:row>
      <xdr:rowOff>9525</xdr:rowOff>
    </xdr:to>
    <xdr:pic>
      <xdr:nvPicPr>
        <xdr:cNvPr id="8" name="Picture 3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185987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200025</xdr:colOff>
      <xdr:row>131</xdr:row>
      <xdr:rowOff>9525</xdr:rowOff>
    </xdr:to>
    <xdr:pic>
      <xdr:nvPicPr>
        <xdr:cNvPr id="9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264604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200025</xdr:colOff>
      <xdr:row>2</xdr:row>
      <xdr:rowOff>9525</xdr:rowOff>
    </xdr:to>
    <xdr:pic>
      <xdr:nvPicPr>
        <xdr:cNvPr id="10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6572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200025</xdr:colOff>
      <xdr:row>3</xdr:row>
      <xdr:rowOff>9525</xdr:rowOff>
    </xdr:to>
    <xdr:pic>
      <xdr:nvPicPr>
        <xdr:cNvPr id="11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8572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200025</xdr:colOff>
      <xdr:row>3</xdr:row>
      <xdr:rowOff>9525</xdr:rowOff>
    </xdr:to>
    <xdr:pic>
      <xdr:nvPicPr>
        <xdr:cNvPr id="12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8572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200025</xdr:colOff>
      <xdr:row>70</xdr:row>
      <xdr:rowOff>9525</xdr:rowOff>
    </xdr:to>
    <xdr:pic>
      <xdr:nvPicPr>
        <xdr:cNvPr id="13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589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1028700</xdr:colOff>
      <xdr:row>6</xdr:row>
      <xdr:rowOff>9525</xdr:rowOff>
    </xdr:to>
    <xdr:pic>
      <xdr:nvPicPr>
        <xdr:cNvPr id="14" name="Picture 18" descr="C:\Users\RBlain\Documents\My Documents\Bob's\CIA Factbook 2008\factbook\factbook\graphics\trans174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457325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200025</xdr:colOff>
      <xdr:row>70</xdr:row>
      <xdr:rowOff>9525</xdr:rowOff>
    </xdr:to>
    <xdr:pic>
      <xdr:nvPicPr>
        <xdr:cNvPr id="15" name="Picture 3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589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200025</xdr:colOff>
      <xdr:row>0</xdr:row>
      <xdr:rowOff>9525</xdr:rowOff>
    </xdr:to>
    <xdr:pic>
      <xdr:nvPicPr>
        <xdr:cNvPr id="16" name="Picture 3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333375</xdr:colOff>
      <xdr:row>0</xdr:row>
      <xdr:rowOff>9525</xdr:rowOff>
    </xdr:to>
    <xdr:pic>
      <xdr:nvPicPr>
        <xdr:cNvPr id="17" name="Picture 38" descr="C:\Users\RBlain\Documents\My Documents\Bob's\CIA Factbook 2008\factbook\factbook\graphics\trans174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0"/>
          <a:ext cx="1485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200025</xdr:colOff>
      <xdr:row>0</xdr:row>
      <xdr:rowOff>9525</xdr:rowOff>
    </xdr:to>
    <xdr:pic>
      <xdr:nvPicPr>
        <xdr:cNvPr id="18" name="Picture 3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819150</xdr:colOff>
      <xdr:row>3</xdr:row>
      <xdr:rowOff>161925</xdr:rowOff>
    </xdr:from>
    <xdr:to>
      <xdr:col>14</xdr:col>
      <xdr:colOff>161925</xdr:colOff>
      <xdr:row>3</xdr:row>
      <xdr:rowOff>171450</xdr:rowOff>
    </xdr:to>
    <xdr:pic>
      <xdr:nvPicPr>
        <xdr:cNvPr id="19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10191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200025</xdr:colOff>
      <xdr:row>12</xdr:row>
      <xdr:rowOff>9525</xdr:rowOff>
    </xdr:to>
    <xdr:pic>
      <xdr:nvPicPr>
        <xdr:cNvPr id="20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8675" y="265747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200025</xdr:colOff>
      <xdr:row>12</xdr:row>
      <xdr:rowOff>9525</xdr:rowOff>
    </xdr:to>
    <xdr:pic>
      <xdr:nvPicPr>
        <xdr:cNvPr id="21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265747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523875</xdr:colOff>
      <xdr:row>13</xdr:row>
      <xdr:rowOff>9525</xdr:rowOff>
    </xdr:to>
    <xdr:pic>
      <xdr:nvPicPr>
        <xdr:cNvPr id="22" name="Picture 18" descr="C:\Users\RBlain\Documents\My Documents\Bob's\CIA Factbook 2008\factbook\factbook\graphics\trans174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21450" y="2857500"/>
          <a:ext cx="1362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200025</xdr:colOff>
      <xdr:row>13</xdr:row>
      <xdr:rowOff>9525</xdr:rowOff>
    </xdr:to>
    <xdr:pic>
      <xdr:nvPicPr>
        <xdr:cNvPr id="23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285750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200025</xdr:colOff>
      <xdr:row>175</xdr:row>
      <xdr:rowOff>9525</xdr:rowOff>
    </xdr:to>
    <xdr:pic>
      <xdr:nvPicPr>
        <xdr:cNvPr id="24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352615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200025</xdr:colOff>
      <xdr:row>6</xdr:row>
      <xdr:rowOff>9525</xdr:rowOff>
    </xdr:to>
    <xdr:pic>
      <xdr:nvPicPr>
        <xdr:cNvPr id="25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14573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200025</xdr:colOff>
      <xdr:row>0</xdr:row>
      <xdr:rowOff>9525</xdr:rowOff>
    </xdr:to>
    <xdr:pic>
      <xdr:nvPicPr>
        <xdr:cNvPr id="26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200025</xdr:colOff>
      <xdr:row>163</xdr:row>
      <xdr:rowOff>9525</xdr:rowOff>
    </xdr:to>
    <xdr:pic>
      <xdr:nvPicPr>
        <xdr:cNvPr id="27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328612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200025</xdr:colOff>
      <xdr:row>6</xdr:row>
      <xdr:rowOff>9525</xdr:rowOff>
    </xdr:to>
    <xdr:pic>
      <xdr:nvPicPr>
        <xdr:cNvPr id="28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14573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200025</xdr:colOff>
      <xdr:row>0</xdr:row>
      <xdr:rowOff>9525</xdr:rowOff>
    </xdr:to>
    <xdr:pic>
      <xdr:nvPicPr>
        <xdr:cNvPr id="29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200025</xdr:colOff>
      <xdr:row>163</xdr:row>
      <xdr:rowOff>9525</xdr:rowOff>
    </xdr:to>
    <xdr:pic>
      <xdr:nvPicPr>
        <xdr:cNvPr id="30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328612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207</xdr:row>
      <xdr:rowOff>0</xdr:rowOff>
    </xdr:from>
    <xdr:to>
      <xdr:col>20</xdr:col>
      <xdr:colOff>200025</xdr:colOff>
      <xdr:row>207</xdr:row>
      <xdr:rowOff>9525</xdr:rowOff>
    </xdr:to>
    <xdr:pic>
      <xdr:nvPicPr>
        <xdr:cNvPr id="31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416623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0</xdr:row>
      <xdr:rowOff>0</xdr:rowOff>
    </xdr:from>
    <xdr:ext cx="38100" cy="28575"/>
    <xdr:sp>
      <xdr:nvSpPr>
        <xdr:cNvPr id="32" name="AutoShape 9"/>
        <xdr:cNvSpPr>
          <a:spLocks noChangeAspect="1"/>
        </xdr:cNvSpPr>
      </xdr:nvSpPr>
      <xdr:spPr>
        <a:xfrm>
          <a:off x="19221450" y="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025" cy="142875"/>
    <xdr:sp>
      <xdr:nvSpPr>
        <xdr:cNvPr id="33" name="AutoShape 10"/>
        <xdr:cNvSpPr>
          <a:spLocks noChangeAspect="1"/>
        </xdr:cNvSpPr>
      </xdr:nvSpPr>
      <xdr:spPr>
        <a:xfrm>
          <a:off x="19221450" y="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20</xdr:col>
      <xdr:colOff>0</xdr:colOff>
      <xdr:row>104</xdr:row>
      <xdr:rowOff>0</xdr:rowOff>
    </xdr:from>
    <xdr:ext cx="38100" cy="38100"/>
    <xdr:sp>
      <xdr:nvSpPr>
        <xdr:cNvPr id="34" name="AutoShape 12"/>
        <xdr:cNvSpPr>
          <a:spLocks noChangeAspect="1"/>
        </xdr:cNvSpPr>
      </xdr:nvSpPr>
      <xdr:spPr>
        <a:xfrm>
          <a:off x="19221450" y="210597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76200" cy="66675"/>
    <xdr:sp>
      <xdr:nvSpPr>
        <xdr:cNvPr id="35" name="AutoShape 13"/>
        <xdr:cNvSpPr>
          <a:spLocks noChangeAspect="1"/>
        </xdr:cNvSpPr>
      </xdr:nvSpPr>
      <xdr:spPr>
        <a:xfrm>
          <a:off x="19221450" y="26574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20</xdr:col>
      <xdr:colOff>0</xdr:colOff>
      <xdr:row>274</xdr:row>
      <xdr:rowOff>0</xdr:rowOff>
    </xdr:from>
    <xdr:ext cx="200025" cy="171450"/>
    <xdr:sp>
      <xdr:nvSpPr>
        <xdr:cNvPr id="36" name="AutoShape 14"/>
        <xdr:cNvSpPr>
          <a:spLocks noChangeAspect="1"/>
        </xdr:cNvSpPr>
      </xdr:nvSpPr>
      <xdr:spPr>
        <a:xfrm>
          <a:off x="19221450" y="545592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38100" cy="38100"/>
    <xdr:sp>
      <xdr:nvSpPr>
        <xdr:cNvPr id="37" name="AutoShape 15"/>
        <xdr:cNvSpPr>
          <a:spLocks noChangeAspect="1"/>
        </xdr:cNvSpPr>
      </xdr:nvSpPr>
      <xdr:spPr>
        <a:xfrm>
          <a:off x="19221450" y="46577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20</xdr:col>
      <xdr:colOff>0</xdr:colOff>
      <xdr:row>152</xdr:row>
      <xdr:rowOff>0</xdr:rowOff>
    </xdr:from>
    <xdr:ext cx="76200" cy="66675"/>
    <xdr:sp>
      <xdr:nvSpPr>
        <xdr:cNvPr id="38" name="AutoShape 16"/>
        <xdr:cNvSpPr>
          <a:spLocks noChangeAspect="1"/>
        </xdr:cNvSpPr>
      </xdr:nvSpPr>
      <xdr:spPr>
        <a:xfrm>
          <a:off x="19221450" y="30660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20</xdr:col>
      <xdr:colOff>0</xdr:colOff>
      <xdr:row>156</xdr:row>
      <xdr:rowOff>0</xdr:rowOff>
    </xdr:from>
    <xdr:ext cx="200025" cy="180975"/>
    <xdr:sp>
      <xdr:nvSpPr>
        <xdr:cNvPr id="39" name="AutoShape 17"/>
        <xdr:cNvSpPr>
          <a:spLocks noChangeAspect="1"/>
        </xdr:cNvSpPr>
      </xdr:nvSpPr>
      <xdr:spPr>
        <a:xfrm>
          <a:off x="19221450" y="314610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 editAs="oneCell">
    <xdr:from>
      <xdr:col>20</xdr:col>
      <xdr:colOff>0</xdr:colOff>
      <xdr:row>178</xdr:row>
      <xdr:rowOff>0</xdr:rowOff>
    </xdr:from>
    <xdr:to>
      <xdr:col>20</xdr:col>
      <xdr:colOff>200025</xdr:colOff>
      <xdr:row>178</xdr:row>
      <xdr:rowOff>9525</xdr:rowOff>
    </xdr:to>
    <xdr:pic>
      <xdr:nvPicPr>
        <xdr:cNvPr id="40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358616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200025</xdr:colOff>
      <xdr:row>6</xdr:row>
      <xdr:rowOff>9525</xdr:rowOff>
    </xdr:to>
    <xdr:pic>
      <xdr:nvPicPr>
        <xdr:cNvPr id="41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14573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200025</xdr:colOff>
      <xdr:row>0</xdr:row>
      <xdr:rowOff>9525</xdr:rowOff>
    </xdr:to>
    <xdr:pic>
      <xdr:nvPicPr>
        <xdr:cNvPr id="42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200025</xdr:colOff>
      <xdr:row>176</xdr:row>
      <xdr:rowOff>9525</xdr:rowOff>
    </xdr:to>
    <xdr:pic>
      <xdr:nvPicPr>
        <xdr:cNvPr id="43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3546157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0</xdr:rowOff>
    </xdr:from>
    <xdr:to>
      <xdr:col>8</xdr:col>
      <xdr:colOff>200025</xdr:colOff>
      <xdr:row>210</xdr:row>
      <xdr:rowOff>9525</xdr:rowOff>
    </xdr:to>
    <xdr:pic>
      <xdr:nvPicPr>
        <xdr:cNvPr id="44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422624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0</xdr:row>
      <xdr:rowOff>0</xdr:rowOff>
    </xdr:from>
    <xdr:ext cx="47625" cy="28575"/>
    <xdr:sp>
      <xdr:nvSpPr>
        <xdr:cNvPr id="45" name="AutoShape 9"/>
        <xdr:cNvSpPr>
          <a:spLocks noChangeAspect="1"/>
        </xdr:cNvSpPr>
      </xdr:nvSpPr>
      <xdr:spPr>
        <a:xfrm>
          <a:off x="11534775" y="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025" cy="142875"/>
    <xdr:sp>
      <xdr:nvSpPr>
        <xdr:cNvPr id="46" name="AutoShape 10"/>
        <xdr:cNvSpPr>
          <a:spLocks noChangeAspect="1"/>
        </xdr:cNvSpPr>
      </xdr:nvSpPr>
      <xdr:spPr>
        <a:xfrm>
          <a:off x="11534775" y="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47625" cy="38100"/>
    <xdr:sp>
      <xdr:nvSpPr>
        <xdr:cNvPr id="47" name="AutoShape 12"/>
        <xdr:cNvSpPr>
          <a:spLocks noChangeAspect="1"/>
        </xdr:cNvSpPr>
      </xdr:nvSpPr>
      <xdr:spPr>
        <a:xfrm>
          <a:off x="11534775" y="162591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66675"/>
    <xdr:sp>
      <xdr:nvSpPr>
        <xdr:cNvPr id="48" name="AutoShape 13"/>
        <xdr:cNvSpPr>
          <a:spLocks noChangeAspect="1"/>
        </xdr:cNvSpPr>
      </xdr:nvSpPr>
      <xdr:spPr>
        <a:xfrm>
          <a:off x="11534775" y="12573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200025" cy="180975"/>
    <xdr:sp>
      <xdr:nvSpPr>
        <xdr:cNvPr id="49" name="AutoShape 14"/>
        <xdr:cNvSpPr>
          <a:spLocks noChangeAspect="1"/>
        </xdr:cNvSpPr>
      </xdr:nvSpPr>
      <xdr:spPr>
        <a:xfrm>
          <a:off x="11534775" y="4206240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47625" cy="38100"/>
    <xdr:sp>
      <xdr:nvSpPr>
        <xdr:cNvPr id="50" name="AutoShape 15"/>
        <xdr:cNvSpPr>
          <a:spLocks noChangeAspect="1"/>
        </xdr:cNvSpPr>
      </xdr:nvSpPr>
      <xdr:spPr>
        <a:xfrm>
          <a:off x="11534775" y="32575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76200" cy="66675"/>
    <xdr:sp>
      <xdr:nvSpPr>
        <xdr:cNvPr id="51" name="AutoShape 16"/>
        <xdr:cNvSpPr>
          <a:spLocks noChangeAspect="1"/>
        </xdr:cNvSpPr>
      </xdr:nvSpPr>
      <xdr:spPr>
        <a:xfrm>
          <a:off x="11534775" y="2265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200025" cy="180975"/>
    <xdr:sp>
      <xdr:nvSpPr>
        <xdr:cNvPr id="52" name="AutoShape 17"/>
        <xdr:cNvSpPr>
          <a:spLocks noChangeAspect="1"/>
        </xdr:cNvSpPr>
      </xdr:nvSpPr>
      <xdr:spPr>
        <a:xfrm>
          <a:off x="11534775" y="232600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125</xdr:row>
      <xdr:rowOff>0</xdr:rowOff>
    </xdr:from>
    <xdr:to>
      <xdr:col>11</xdr:col>
      <xdr:colOff>200025</xdr:colOff>
      <xdr:row>125</xdr:row>
      <xdr:rowOff>9525</xdr:rowOff>
    </xdr:to>
    <xdr:pic>
      <xdr:nvPicPr>
        <xdr:cNvPr id="53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526030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200025</xdr:colOff>
      <xdr:row>0</xdr:row>
      <xdr:rowOff>9525</xdr:rowOff>
    </xdr:to>
    <xdr:pic>
      <xdr:nvPicPr>
        <xdr:cNvPr id="54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210</xdr:row>
      <xdr:rowOff>0</xdr:rowOff>
    </xdr:from>
    <xdr:to>
      <xdr:col>13</xdr:col>
      <xdr:colOff>200025</xdr:colOff>
      <xdr:row>210</xdr:row>
      <xdr:rowOff>9525</xdr:rowOff>
    </xdr:to>
    <xdr:pic>
      <xdr:nvPicPr>
        <xdr:cNvPr id="55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422624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210</xdr:row>
      <xdr:rowOff>0</xdr:rowOff>
    </xdr:from>
    <xdr:to>
      <xdr:col>21</xdr:col>
      <xdr:colOff>200025</xdr:colOff>
      <xdr:row>210</xdr:row>
      <xdr:rowOff>9525</xdr:rowOff>
    </xdr:to>
    <xdr:pic>
      <xdr:nvPicPr>
        <xdr:cNvPr id="56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42262425"/>
          <a:ext cx="1038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200025</xdr:colOff>
      <xdr:row>120</xdr:row>
      <xdr:rowOff>9525</xdr:rowOff>
    </xdr:to>
    <xdr:pic>
      <xdr:nvPicPr>
        <xdr:cNvPr id="57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2426017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210</xdr:row>
      <xdr:rowOff>0</xdr:rowOff>
    </xdr:from>
    <xdr:to>
      <xdr:col>20</xdr:col>
      <xdr:colOff>200025</xdr:colOff>
      <xdr:row>210</xdr:row>
      <xdr:rowOff>9525</xdr:rowOff>
    </xdr:to>
    <xdr:pic>
      <xdr:nvPicPr>
        <xdr:cNvPr id="58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422624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200025</xdr:colOff>
      <xdr:row>210</xdr:row>
      <xdr:rowOff>9525</xdr:rowOff>
    </xdr:to>
    <xdr:pic>
      <xdr:nvPicPr>
        <xdr:cNvPr id="59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422624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200025</xdr:colOff>
      <xdr:row>158</xdr:row>
      <xdr:rowOff>9525</xdr:rowOff>
    </xdr:to>
    <xdr:pic>
      <xdr:nvPicPr>
        <xdr:cNvPr id="60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318611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590550</xdr:colOff>
      <xdr:row>9</xdr:row>
      <xdr:rowOff>9525</xdr:rowOff>
    </xdr:to>
    <xdr:pic>
      <xdr:nvPicPr>
        <xdr:cNvPr id="61" name="Picture 18" descr="C:\Users\RBlain\Documents\My Documents\Bob's\CIA Factbook 2008\factbook\factbook\graphics\trans174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57400"/>
          <a:ext cx="1619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200025</xdr:colOff>
      <xdr:row>156</xdr:row>
      <xdr:rowOff>9525</xdr:rowOff>
    </xdr:to>
    <xdr:pic>
      <xdr:nvPicPr>
        <xdr:cNvPr id="62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3146107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200025</xdr:colOff>
      <xdr:row>54</xdr:row>
      <xdr:rowOff>9525</xdr:rowOff>
    </xdr:to>
    <xdr:pic>
      <xdr:nvPicPr>
        <xdr:cNvPr id="63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10585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200025</xdr:colOff>
      <xdr:row>54</xdr:row>
      <xdr:rowOff>9525</xdr:rowOff>
    </xdr:to>
    <xdr:pic>
      <xdr:nvPicPr>
        <xdr:cNvPr id="64" name="Picture 19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10585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200025</xdr:colOff>
      <xdr:row>129</xdr:row>
      <xdr:rowOff>9525</xdr:rowOff>
    </xdr:to>
    <xdr:pic>
      <xdr:nvPicPr>
        <xdr:cNvPr id="65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606040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200025</xdr:colOff>
      <xdr:row>129</xdr:row>
      <xdr:rowOff>9525</xdr:rowOff>
    </xdr:to>
    <xdr:pic>
      <xdr:nvPicPr>
        <xdr:cNvPr id="66" name="Picture 3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606040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200025</xdr:colOff>
      <xdr:row>210</xdr:row>
      <xdr:rowOff>9525</xdr:rowOff>
    </xdr:to>
    <xdr:pic>
      <xdr:nvPicPr>
        <xdr:cNvPr id="67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422624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200025</xdr:colOff>
      <xdr:row>210</xdr:row>
      <xdr:rowOff>9525</xdr:rowOff>
    </xdr:to>
    <xdr:pic>
      <xdr:nvPicPr>
        <xdr:cNvPr id="68" name="Picture 13" descr="C:\Users\RBlain\Documents\My Documents\Bob's\CIA Factbook 2008\factbook\factbook\graphics\trans1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42262425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rmoney.org/AppData/Local/Microsoft/Windows/Temporary%20Internet%20Files/Users/Leo/AppData/Roaming/Microsoft/CIA%20Factbook%202008/factbook/factbook/geos/ch.html" TargetMode="External" /><Relationship Id="rId2" Type="http://schemas.openxmlformats.org/officeDocument/2006/relationships/hyperlink" Target="http://www.hourmoney.org/AppData/Local/Microsoft/Windows/Temporary%20Internet%20Files/Users/Leo/AppData/Roaming/Microsoft/CIA%20Factbook%202008/factbook/factbook/geos/in.html" TargetMode="External" /><Relationship Id="rId3" Type="http://schemas.openxmlformats.org/officeDocument/2006/relationships/hyperlink" Target="http://www.hourmoney.org/AppData/Local/Microsoft/Windows/Temporary%20Internet%20Files/Users/Leo/AppData/Roaming/Microsoft/CIA%20Factbook%202008/factbook/factbook/geos/us.html" TargetMode="External" /><Relationship Id="rId4" Type="http://schemas.openxmlformats.org/officeDocument/2006/relationships/hyperlink" Target="http://www.hourmoney.org/AppData/Local/Microsoft/Windows/Temporary%20Internet%20Files/Users/Leo/AppData/Roaming/Microsoft/CIA%20Factbook%202008/factbook/factbook/geos/id.html" TargetMode="External" /><Relationship Id="rId5" Type="http://schemas.openxmlformats.org/officeDocument/2006/relationships/hyperlink" Target="http://www.hourmoney.org/AppData/Local/Microsoft/Windows/Temporary%20Internet%20Files/Users/Leo/AppData/Roaming/Microsoft/CIA%20Factbook%202008/factbook/factbook/geos/br.html" TargetMode="External" /><Relationship Id="rId6" Type="http://schemas.openxmlformats.org/officeDocument/2006/relationships/hyperlink" Target="http://www.hourmoney.org/AppData/Local/Microsoft/Windows/Temporary%20Internet%20Files/Users/Leo/AppData/Roaming/Microsoft/CIA%20Factbook%202008/factbook/factbook/geos/pk.html" TargetMode="External" /><Relationship Id="rId7" Type="http://schemas.openxmlformats.org/officeDocument/2006/relationships/hyperlink" Target="http://www.hourmoney.org/AppData/Local/Microsoft/Windows/Temporary%20Internet%20Files/Users/Leo/AppData/Roaming/Microsoft/CIA%20Factbook%202008/factbook/factbook/geos/bg.html" TargetMode="External" /><Relationship Id="rId8" Type="http://schemas.openxmlformats.org/officeDocument/2006/relationships/hyperlink" Target="http://www.hourmoney.org/AppData/Local/Microsoft/Windows/Temporary%20Internet%20Files/Users/Leo/AppData/Roaming/Microsoft/CIA%20Factbook%202008/factbook/factbook/geos/ni.html" TargetMode="External" /><Relationship Id="rId9" Type="http://schemas.openxmlformats.org/officeDocument/2006/relationships/hyperlink" Target="http://www.hourmoney.org/AppData/Local/Microsoft/Windows/Temporary%20Internet%20Files/Users/Leo/AppData/Roaming/Microsoft/CIA%20Factbook%202008/factbook/factbook/geos/rs.html" TargetMode="External" /><Relationship Id="rId10" Type="http://schemas.openxmlformats.org/officeDocument/2006/relationships/hyperlink" Target="http://www.hourmoney.org/AppData/Local/Microsoft/Windows/Temporary%20Internet%20Files/Users/Leo/AppData/Roaming/Microsoft/CIA%20Factbook%202008/factbook/factbook/geos/ja.html" TargetMode="External" /><Relationship Id="rId11" Type="http://schemas.openxmlformats.org/officeDocument/2006/relationships/hyperlink" Target="http://www.hourmoney.org/AppData/Local/Microsoft/Windows/Temporary%20Internet%20Files/Users/Leo/AppData/Roaming/Microsoft/CIA%20Factbook%202008/factbook/factbook/geos/mx.html" TargetMode="External" /><Relationship Id="rId12" Type="http://schemas.openxmlformats.org/officeDocument/2006/relationships/hyperlink" Target="http://www.hourmoney.org/AppData/Local/Microsoft/Windows/Temporary%20Internet%20Files/Users/Leo/AppData/Roaming/Microsoft/CIA%20Factbook%202008/factbook/factbook/geos/rp.html" TargetMode="External" /><Relationship Id="rId13" Type="http://schemas.openxmlformats.org/officeDocument/2006/relationships/hyperlink" Target="http://www.hourmoney.org/AppData/Local/Microsoft/Windows/Temporary%20Internet%20Files/Users/Leo/AppData/Roaming/Microsoft/CIA%20Factbook%202008/factbook/factbook/geos/vm.html" TargetMode="External" /><Relationship Id="rId14" Type="http://schemas.openxmlformats.org/officeDocument/2006/relationships/hyperlink" Target="http://www.hourmoney.org/AppData/Local/Microsoft/Windows/Temporary%20Internet%20Files/Users/Leo/AppData/Roaming/Microsoft/CIA%20Factbook%202008/factbook/factbook/geos/et.html" TargetMode="External" /><Relationship Id="rId15" Type="http://schemas.openxmlformats.org/officeDocument/2006/relationships/hyperlink" Target="http://www.hourmoney.org/AppData/Local/Microsoft/Windows/Temporary%20Internet%20Files/Users/Leo/AppData/Roaming/Microsoft/CIA%20Factbook%202008/factbook/factbook/geos/gm.html" TargetMode="External" /><Relationship Id="rId16" Type="http://schemas.openxmlformats.org/officeDocument/2006/relationships/hyperlink" Target="http://www.hourmoney.org/AppData/Local/Microsoft/Windows/Temporary%20Internet%20Files/Users/Leo/AppData/Roaming/Microsoft/CIA%20Factbook%202008/factbook/factbook/geos/eg.html" TargetMode="External" /><Relationship Id="rId17" Type="http://schemas.openxmlformats.org/officeDocument/2006/relationships/hyperlink" Target="http://www.hourmoney.org/AppData/Local/Microsoft/Windows/Temporary%20Internet%20Files/Users/Leo/AppData/Roaming/Microsoft/CIA%20Factbook%202008/factbook/factbook/geos/tu.html" TargetMode="External" /><Relationship Id="rId18" Type="http://schemas.openxmlformats.org/officeDocument/2006/relationships/hyperlink" Target="http://www.hourmoney.org/AppData/Local/Microsoft/Windows/Temporary%20Internet%20Files/Users/Leo/AppData/Roaming/Microsoft/CIA%20Factbook%202008/factbook/factbook/geos/cg.html" TargetMode="External" /><Relationship Id="rId19" Type="http://schemas.openxmlformats.org/officeDocument/2006/relationships/hyperlink" Target="http://www.hourmoney.org/AppData/Local/Microsoft/Windows/Temporary%20Internet%20Files/Users/Leo/AppData/Roaming/Microsoft/CIA%20Factbook%202008/factbook/factbook/geos/ir.html" TargetMode="External" /><Relationship Id="rId20" Type="http://schemas.openxmlformats.org/officeDocument/2006/relationships/hyperlink" Target="http://www.hourmoney.org/AppData/Local/Microsoft/Windows/Temporary%20Internet%20Files/Users/Leo/AppData/Roaming/Microsoft/CIA%20Factbook%202008/factbook/factbook/geos/th.html" TargetMode="External" /><Relationship Id="rId21" Type="http://schemas.openxmlformats.org/officeDocument/2006/relationships/hyperlink" Target="http://www.hourmoney.org/AppData/Local/Microsoft/Windows/Temporary%20Internet%20Files/Users/Leo/AppData/Roaming/Microsoft/CIA%20Factbook%202008/factbook/factbook/geos/fr.html" TargetMode="External" /><Relationship Id="rId22" Type="http://schemas.openxmlformats.org/officeDocument/2006/relationships/hyperlink" Target="http://www.hourmoney.org/AppData/Local/Microsoft/Windows/Temporary%20Internet%20Files/Users/Leo/AppData/Roaming/Microsoft/CIA%20Factbook%202008/factbook/factbook/geos/uk.html" TargetMode="External" /><Relationship Id="rId23" Type="http://schemas.openxmlformats.org/officeDocument/2006/relationships/hyperlink" Target="http://www.hourmoney.org/AppData/Local/Microsoft/Windows/Temporary%20Internet%20Files/Users/Leo/AppData/Roaming/Microsoft/CIA%20Factbook%202008/factbook/factbook/geos/it.html" TargetMode="External" /><Relationship Id="rId24" Type="http://schemas.openxmlformats.org/officeDocument/2006/relationships/hyperlink" Target="http://www.hourmoney.org/AppData/Local/Microsoft/Windows/Temporary%20Internet%20Files/Users/Leo/AppData/Roaming/Microsoft/CIA%20Factbook%202008/factbook/factbook/geos/sf.html" TargetMode="External" /><Relationship Id="rId25" Type="http://schemas.openxmlformats.org/officeDocument/2006/relationships/hyperlink" Target="http://www.hourmoney.org/AppData/Local/Microsoft/Windows/Temporary%20Internet%20Files/Users/Leo/AppData/Roaming/Microsoft/CIA%20Factbook%202008/factbook/factbook/geos/ks.html" TargetMode="External" /><Relationship Id="rId26" Type="http://schemas.openxmlformats.org/officeDocument/2006/relationships/hyperlink" Target="http://www.hourmoney.org/AppData/Local/Microsoft/Windows/Temporary%20Internet%20Files/Users/Leo/AppData/Roaming/Microsoft/CIA%20Factbook%202008/factbook/factbook/geos/bm.html" TargetMode="External" /><Relationship Id="rId27" Type="http://schemas.openxmlformats.org/officeDocument/2006/relationships/hyperlink" Target="http://www.hourmoney.org/AppData/Local/Microsoft/Windows/Temporary%20Internet%20Files/Users/Leo/AppData/Roaming/Microsoft/CIA%20Factbook%202008/factbook/factbook/geos/up.html" TargetMode="External" /><Relationship Id="rId28" Type="http://schemas.openxmlformats.org/officeDocument/2006/relationships/hyperlink" Target="http://www.hourmoney.org/AppData/Local/Microsoft/Windows/Temporary%20Internet%20Files/Users/Leo/AppData/Roaming/Microsoft/CIA%20Factbook%202008/factbook/factbook/geos/co.html" TargetMode="External" /><Relationship Id="rId29" Type="http://schemas.openxmlformats.org/officeDocument/2006/relationships/hyperlink" Target="http://www.hourmoney.org/AppData/Local/Microsoft/Windows/Temporary%20Internet%20Files/Users/Leo/AppData/Roaming/Microsoft/CIA%20Factbook%202008/factbook/factbook/geos/sp.html" TargetMode="External" /><Relationship Id="rId30" Type="http://schemas.openxmlformats.org/officeDocument/2006/relationships/hyperlink" Target="http://www.hourmoney.org/AppData/Local/Microsoft/Windows/Temporary%20Internet%20Files/Users/Leo/AppData/Roaming/Microsoft/CIA%20Factbook%202008/factbook/factbook/geos/ar.html" TargetMode="External" /><Relationship Id="rId31" Type="http://schemas.openxmlformats.org/officeDocument/2006/relationships/hyperlink" Target="http://www.hourmoney.org/AppData/Local/Microsoft/Windows/Temporary%20Internet%20Files/Users/Leo/AppData/Roaming/Microsoft/CIA%20Factbook%202008/factbook/factbook/geos/su.html" TargetMode="External" /><Relationship Id="rId32" Type="http://schemas.openxmlformats.org/officeDocument/2006/relationships/hyperlink" Target="http://www.hourmoney.org/AppData/Local/Microsoft/Windows/Temporary%20Internet%20Files/Users/Leo/AppData/Roaming/Microsoft/CIA%20Factbook%202008/factbook/factbook/geos/tz.html" TargetMode="External" /><Relationship Id="rId33" Type="http://schemas.openxmlformats.org/officeDocument/2006/relationships/hyperlink" Target="http://www.hourmoney.org/AppData/Local/Microsoft/Windows/Temporary%20Internet%20Files/Users/Leo/AppData/Roaming/Microsoft/CIA%20Factbook%202008/factbook/factbook/geos/pl.html" TargetMode="External" /><Relationship Id="rId34" Type="http://schemas.openxmlformats.org/officeDocument/2006/relationships/hyperlink" Target="http://www.hourmoney.org/AppData/Local/Microsoft/Windows/Temporary%20Internet%20Files/Users/Leo/AppData/Roaming/Microsoft/CIA%20Factbook%202008/factbook/factbook/geos/ke.html" TargetMode="External" /><Relationship Id="rId35" Type="http://schemas.openxmlformats.org/officeDocument/2006/relationships/hyperlink" Target="http://www.hourmoney.org/AppData/Local/Microsoft/Windows/Temporary%20Internet%20Files/Users/Leo/AppData/Roaming/Microsoft/CIA%20Factbook%202008/factbook/factbook/geos/mo.html" TargetMode="External" /><Relationship Id="rId36" Type="http://schemas.openxmlformats.org/officeDocument/2006/relationships/hyperlink" Target="https://www.cia.gov/library/publications/the-world-factbook/geos/ag.htm" TargetMode="External" /><Relationship Id="rId37" Type="http://schemas.openxmlformats.org/officeDocument/2006/relationships/hyperlink" Target="http://www.hourmoney.org/AppData/Local/Microsoft/Windows/Temporary%20Internet%20Files/Users/Leo/AppData/Roaming/Microsoft/CIA%20Factbook%202008/factbook/factbook/geos/ca.html" TargetMode="External" /><Relationship Id="rId38" Type="http://schemas.openxmlformats.org/officeDocument/2006/relationships/hyperlink" Target="https://www.cia.gov/library/publications/the-world-factbook/geos/af.html" TargetMode="External" /><Relationship Id="rId39" Type="http://schemas.openxmlformats.org/officeDocument/2006/relationships/hyperlink" Target="http://www.hourmoney.org/AppData/Local/Microsoft/Windows/Temporary%20Internet%20Files/Users/Leo/AppData/Roaming/Microsoft/CIA%20Factbook%202008/factbook/factbook/geos/ug.html" TargetMode="External" /><Relationship Id="rId40" Type="http://schemas.openxmlformats.org/officeDocument/2006/relationships/hyperlink" Target="http://www.hourmoney.org/AppData/Local/Microsoft/Windows/Temporary%20Internet%20Files/Users/Leo/AppData/Roaming/Microsoft/CIA%20Factbook%202008/factbook/factbook/geos/np.html" TargetMode="External" /><Relationship Id="rId41" Type="http://schemas.openxmlformats.org/officeDocument/2006/relationships/hyperlink" Target="http://www.hourmoney.org/AppData/Local/Microsoft/Windows/Temporary%20Internet%20Files/Users/Leo/AppData/Roaming/Microsoft/CIA%20Factbook%202008/factbook/factbook/geos/pe.html" TargetMode="External" /><Relationship Id="rId42" Type="http://schemas.openxmlformats.org/officeDocument/2006/relationships/hyperlink" Target="http://www.hourmoney.org/AppData/Local/Microsoft/Windows/Temporary%20Internet%20Files/Users/Leo/AppData/Roaming/Microsoft/CIA%20Factbook%202008/factbook/factbook/geos/iz.html" TargetMode="External" /><Relationship Id="rId43" Type="http://schemas.openxmlformats.org/officeDocument/2006/relationships/hyperlink" Target="http://www.hourmoney.org/AppData/Local/Microsoft/Windows/Temporary%20Internet%20Files/Users/Leo/AppData/Roaming/Microsoft/CIA%20Factbook%202008/factbook/factbook/geos/sa.html" TargetMode="External" /><Relationship Id="rId44" Type="http://schemas.openxmlformats.org/officeDocument/2006/relationships/hyperlink" Target="http://www.hourmoney.org/AppData/Local/Microsoft/Windows/Temporary%20Internet%20Files/Users/Leo/AppData/Roaming/Microsoft/CIA%20Factbook%202008/factbook/factbook/geos/uz.html" TargetMode="External" /><Relationship Id="rId45" Type="http://schemas.openxmlformats.org/officeDocument/2006/relationships/hyperlink" Target="http://www.hourmoney.org/AppData/Local/Microsoft/Windows/Temporary%20Internet%20Files/Users/Leo/AppData/Roaming/Microsoft/CIA%20Factbook%202008/factbook/factbook/geos/ve.html" TargetMode="External" /><Relationship Id="rId46" Type="http://schemas.openxmlformats.org/officeDocument/2006/relationships/hyperlink" Target="http://www.hourmoney.org/AppData/Local/Microsoft/Windows/Temporary%20Internet%20Files/Users/Leo/AppData/Roaming/Microsoft/CIA%20Factbook%202008/factbook/factbook/geos/my.html" TargetMode="External" /><Relationship Id="rId47" Type="http://schemas.openxmlformats.org/officeDocument/2006/relationships/hyperlink" Target="http://www.hourmoney.org/AppData/Local/Microsoft/Windows/Temporary%20Internet%20Files/Users/Leo/AppData/Roaming/Microsoft/CIA%20Factbook%202008/factbook/factbook/geos/kn.html" TargetMode="External" /><Relationship Id="rId48" Type="http://schemas.openxmlformats.org/officeDocument/2006/relationships/hyperlink" Target="http://www.hourmoney.org/AppData/Local/Microsoft/Windows/Temporary%20Internet%20Files/Users/Leo/AppData/Roaming/Microsoft/CIA%20Factbook%202008/factbook/factbook/geos/gh.html" TargetMode="External" /><Relationship Id="rId49" Type="http://schemas.openxmlformats.org/officeDocument/2006/relationships/hyperlink" Target="http://www.hourmoney.org/AppData/Local/Microsoft/Windows/Temporary%20Internet%20Files/Users/Leo/AppData/Roaming/Microsoft/CIA%20Factbook%202008/factbook/factbook/geos/tw.html" TargetMode="External" /><Relationship Id="rId50" Type="http://schemas.openxmlformats.org/officeDocument/2006/relationships/hyperlink" Target="http://www.hourmoney.org/AppData/Local/Microsoft/Windows/Temporary%20Internet%20Files/Users/Leo/AppData/Roaming/Microsoft/CIA%20Factbook%202008/factbook/factbook/geos/ro.html" TargetMode="External" /><Relationship Id="rId51" Type="http://schemas.openxmlformats.org/officeDocument/2006/relationships/hyperlink" Target="http://www.hourmoney.org/AppData/Local/Microsoft/Windows/Temporary%20Internet%20Files/Users/Leo/AppData/Roaming/Microsoft/CIA%20Factbook%202008/factbook/factbook/geos/mz.html" TargetMode="External" /><Relationship Id="rId52" Type="http://schemas.openxmlformats.org/officeDocument/2006/relationships/hyperlink" Target="http://www.hourmoney.org/AppData/Local/Microsoft/Windows/Temporary%20Internet%20Files/Users/Leo/AppData/Roaming/Microsoft/CIA%20Factbook%202008/factbook/factbook/geos/ce.html" TargetMode="External" /><Relationship Id="rId53" Type="http://schemas.openxmlformats.org/officeDocument/2006/relationships/hyperlink" Target="http://www.hourmoney.org/AppData/Local/Microsoft/Windows/Temporary%20Internet%20Files/Users/Leo/AppData/Roaming/Microsoft/CIA%20Factbook%202008/factbook/factbook/geos/as.html" TargetMode="External" /><Relationship Id="rId54" Type="http://schemas.openxmlformats.org/officeDocument/2006/relationships/hyperlink" Target="http://www.hourmoney.org/AppData/Local/Microsoft/Windows/Temporary%20Internet%20Files/Users/Leo/AppData/Roaming/Microsoft/CIA%20Factbook%202008/factbook/factbook/geos/iv.html" TargetMode="External" /><Relationship Id="rId55" Type="http://schemas.openxmlformats.org/officeDocument/2006/relationships/hyperlink" Target="http://www.hourmoney.org/AppData/Local/Microsoft/Windows/Temporary%20Internet%20Files/Users/Leo/AppData/Roaming/Microsoft/CIA%20Factbook%202008/factbook/factbook/geos/ma.html" TargetMode="External" /><Relationship Id="rId56" Type="http://schemas.openxmlformats.org/officeDocument/2006/relationships/hyperlink" Target="http://www.hourmoney.org/AppData/Local/Microsoft/Windows/Temporary%20Internet%20Files/Users/Leo/AppData/Roaming/Microsoft/CIA%20Factbook%202008/factbook/factbook/geos/sy.html" TargetMode="External" /><Relationship Id="rId57" Type="http://schemas.openxmlformats.org/officeDocument/2006/relationships/hyperlink" Target="http://www.hourmoney.org/AppData/Local/Microsoft/Windows/Temporary%20Internet%20Files/Users/Leo/AppData/Roaming/Microsoft/CIA%20Factbook%202008/factbook/factbook/geos/cm.html" TargetMode="External" /><Relationship Id="rId58" Type="http://schemas.openxmlformats.org/officeDocument/2006/relationships/hyperlink" Target="http://www.hourmoney.org/AppData/Local/Microsoft/Windows/Temporary%20Internet%20Files/Users/Leo/AppData/Roaming/Microsoft/CIA%20Factbook%202008/factbook/factbook/geos/nl.html" TargetMode="External" /><Relationship Id="rId59" Type="http://schemas.openxmlformats.org/officeDocument/2006/relationships/hyperlink" Target="http://www.hourmoney.org/AppData/Local/Microsoft/Windows/Temporary%20Internet%20Files/Users/Leo/AppData/Roaming/Microsoft/CIA%20Factbook%202008/factbook/factbook/geos/ci.html" TargetMode="External" /><Relationship Id="rId60" Type="http://schemas.openxmlformats.org/officeDocument/2006/relationships/hyperlink" Target="http://www.hourmoney.org/AppData/Local/Microsoft/Windows/Temporary%20Internet%20Files/Users/Leo/AppData/Roaming/Microsoft/CIA%20Factbook%202008/factbook/factbook/geos/kz.html" TargetMode="External" /><Relationship Id="rId61" Type="http://schemas.openxmlformats.org/officeDocument/2006/relationships/hyperlink" Target="http://www.hourmoney.org/AppData/Local/Microsoft/Windows/Temporary%20Internet%20Files/Users/Leo/AppData/Roaming/Microsoft/CIA%20Factbook%202008/factbook/factbook/geos/uv.html" TargetMode="External" /><Relationship Id="rId62" Type="http://schemas.openxmlformats.org/officeDocument/2006/relationships/hyperlink" Target="http://www.hourmoney.org/AppData/Local/Microsoft/Windows/Temporary%20Internet%20Files/Users/Leo/AppData/Roaming/Microsoft/CIA%20Factbook%202008/factbook/factbook/geos/cb.html" TargetMode="External" /><Relationship Id="rId63" Type="http://schemas.openxmlformats.org/officeDocument/2006/relationships/hyperlink" Target="http://www.hourmoney.org/AppData/Local/Microsoft/Windows/Temporary%20Internet%20Files/Users/Leo/AppData/Roaming/Microsoft/CIA%20Factbook%202008/factbook/factbook/geos/mi.html" TargetMode="External" /><Relationship Id="rId64" Type="http://schemas.openxmlformats.org/officeDocument/2006/relationships/hyperlink" Target="http://www.hourmoney.org/AppData/Local/Microsoft/Windows/Temporary%20Internet%20Files/Users/Leo/AppData/Roaming/Microsoft/CIA%20Factbook%202008/factbook/factbook/geos/ec.html" TargetMode="External" /><Relationship Id="rId65" Type="http://schemas.openxmlformats.org/officeDocument/2006/relationships/hyperlink" Target="http://www.hourmoney.org/AppData/Local/Microsoft/Windows/Temporary%20Internet%20Files/Users/Leo/AppData/Roaming/Microsoft/CIA%20Factbook%202008/factbook/factbook/geos/ng.html" TargetMode="External" /><Relationship Id="rId66" Type="http://schemas.openxmlformats.org/officeDocument/2006/relationships/hyperlink" Target="http://www.hourmoney.org/AppData/Local/Microsoft/Windows/Temporary%20Internet%20Files/Users/Leo/AppData/Roaming/Microsoft/CIA%20Factbook%202008/factbook/factbook/geos/gt.html" TargetMode="External" /><Relationship Id="rId67" Type="http://schemas.openxmlformats.org/officeDocument/2006/relationships/hyperlink" Target="http://www.hourmoney.org/AppData/Local/Microsoft/Windows/Temporary%20Internet%20Files/Users/Leo/AppData/Roaming/Microsoft/CIA%20Factbook%202008/factbook/factbook/geos/sg.html" TargetMode="External" /><Relationship Id="rId68" Type="http://schemas.openxmlformats.org/officeDocument/2006/relationships/hyperlink" Target="http://www.hourmoney.org/AppData/Local/Microsoft/Windows/Temporary%20Internet%20Files/Users/Leo/AppData/Roaming/Microsoft/CIA%20Factbook%202008/factbook/factbook/geos/ao.html" TargetMode="External" /><Relationship Id="rId69" Type="http://schemas.openxmlformats.org/officeDocument/2006/relationships/hyperlink" Target="http://www.hourmoney.org/AppData/Local/Microsoft/Windows/Temporary%20Internet%20Files/Users/Leo/AppData/Roaming/Microsoft/CIA%20Factbook%202008/factbook/factbook/geos/ml.html" TargetMode="External" /><Relationship Id="rId70" Type="http://schemas.openxmlformats.org/officeDocument/2006/relationships/hyperlink" Target="http://www.hourmoney.org/AppData/Local/Microsoft/Windows/Temporary%20Internet%20Files/Users/Leo/AppData/Roaming/Microsoft/CIA%20Factbook%202008/factbook/factbook/geos/za.html" TargetMode="External" /><Relationship Id="rId71" Type="http://schemas.openxmlformats.org/officeDocument/2006/relationships/hyperlink" Target="http://www.hourmoney.org/AppData/Local/Microsoft/Windows/Temporary%20Internet%20Files/Users/Leo/AppData/Roaming/Microsoft/CIA%20Factbook%202008/factbook/factbook/geos/cu.html" TargetMode="External" /><Relationship Id="rId72" Type="http://schemas.openxmlformats.org/officeDocument/2006/relationships/hyperlink" Target="http://www.hourmoney.org/AppData/Local/Microsoft/Windows/Temporary%20Internet%20Files/Users/Leo/AppData/Roaming/Microsoft/CIA%20Factbook%202008/factbook/factbook/geos/gr.html" TargetMode="External" /><Relationship Id="rId73" Type="http://schemas.openxmlformats.org/officeDocument/2006/relationships/hyperlink" Target="http://www.hourmoney.org/AppData/Local/Microsoft/Windows/Temporary%20Internet%20Files/Users/Leo/AppData/Roaming/Microsoft/CIA%20Factbook%202008/factbook/factbook/geos/po.html" TargetMode="External" /><Relationship Id="rId74" Type="http://schemas.openxmlformats.org/officeDocument/2006/relationships/hyperlink" Target="http://www.hourmoney.org/AppData/Local/Microsoft/Windows/Temporary%20Internet%20Files/Users/Leo/AppData/Roaming/Microsoft/CIA%20Factbook%202008/factbook/factbook/geos/be.html" TargetMode="External" /><Relationship Id="rId75" Type="http://schemas.openxmlformats.org/officeDocument/2006/relationships/hyperlink" Target="http://www.hourmoney.org/AppData/Local/Microsoft/Windows/Temporary%20Internet%20Files/Users/Leo/AppData/Roaming/Microsoft/CIA%20Factbook%202008/factbook/factbook/geos/ts.html" TargetMode="External" /><Relationship Id="rId76" Type="http://schemas.openxmlformats.org/officeDocument/2006/relationships/hyperlink" Target="http://www.hourmoney.org/AppData/Local/Microsoft/Windows/Temporary%20Internet%20Files/Users/Leo/AppData/Roaming/Microsoft/CIA%20Factbook%202008/factbook/factbook/geos/ez.html" TargetMode="External" /><Relationship Id="rId77" Type="http://schemas.openxmlformats.org/officeDocument/2006/relationships/hyperlink" Target="http://www.hourmoney.org/AppData/Local/Microsoft/Windows/Temporary%20Internet%20Files/Users/Leo/AppData/Roaming/Microsoft/CIA%20Factbook%202008/factbook/factbook/geos/rw.html" TargetMode="External" /><Relationship Id="rId78" Type="http://schemas.openxmlformats.org/officeDocument/2006/relationships/hyperlink" Target="http://www.hourmoney.org/AppData/Local/Microsoft/Windows/Temporary%20Internet%20Files/Users/Leo/AppData/Roaming/Microsoft/CIA%20Factbook%202008/factbook/factbook/geos/ri.html" TargetMode="External" /><Relationship Id="rId79" Type="http://schemas.openxmlformats.org/officeDocument/2006/relationships/hyperlink" Target="http://www.hourmoney.org/AppData/Local/Microsoft/Windows/Temporary%20Internet%20Files/Users/Leo/AppData/Roaming/Microsoft/CIA%20Factbook%202008/factbook/factbook/geos/cd.html" TargetMode="External" /><Relationship Id="rId80" Type="http://schemas.openxmlformats.org/officeDocument/2006/relationships/hyperlink" Target="http://www.hourmoney.org/AppData/Local/Microsoft/Windows/Temporary%20Internet%20Files/Users/Leo/AppData/Roaming/Microsoft/CIA%20Factbook%202008/factbook/factbook/geos/hu.html" TargetMode="External" /><Relationship Id="rId81" Type="http://schemas.openxmlformats.org/officeDocument/2006/relationships/hyperlink" Target="http://www.hourmoney.org/AppData/Local/Microsoft/Windows/Temporary%20Internet%20Files/Users/Leo/AppData/Roaming/Microsoft/CIA%20Factbook%202008/factbook/factbook/geos/gv.html" TargetMode="External" /><Relationship Id="rId82" Type="http://schemas.openxmlformats.org/officeDocument/2006/relationships/hyperlink" Target="http://www.hourmoney.org/AppData/Local/Microsoft/Windows/Temporary%20Internet%20Files/Users/Leo/AppData/Roaming/Microsoft/CIA%20Factbook%202008/factbook/factbook/geos/bo.html" TargetMode="External" /><Relationship Id="rId83" Type="http://schemas.openxmlformats.org/officeDocument/2006/relationships/hyperlink" Target="http://www.hourmoney.org/AppData/Local/Microsoft/Windows/Temporary%20Internet%20Files/Users/Leo/AppData/Roaming/Microsoft/CIA%20Factbook%202008/factbook/factbook/geos/so.html" TargetMode="External" /><Relationship Id="rId84" Type="http://schemas.openxmlformats.org/officeDocument/2006/relationships/hyperlink" Target="http://www.hourmoney.org/AppData/Local/Microsoft/Windows/Temporary%20Internet%20Files/Users/Leo/AppData/Roaming/Microsoft/CIA%20Factbook%202008/factbook/factbook/geos/dr.html" TargetMode="External" /><Relationship Id="rId85" Type="http://schemas.openxmlformats.org/officeDocument/2006/relationships/hyperlink" Target="http://www.hourmoney.org/AppData/Local/Microsoft/Windows/Temporary%20Internet%20Files/Users/Leo/AppData/Roaming/Microsoft/CIA%20Factbook%202008/factbook/factbook/geos/bl.html" TargetMode="External" /><Relationship Id="rId86" Type="http://schemas.openxmlformats.org/officeDocument/2006/relationships/hyperlink" Target="http://www.hourmoney.org/AppData/Local/Microsoft/Windows/Temporary%20Internet%20Files/Users/Leo/AppData/Roaming/Microsoft/CIA%20Factbook%202008/factbook/factbook/geos/sw.html" TargetMode="External" /><Relationship Id="rId87" Type="http://schemas.openxmlformats.org/officeDocument/2006/relationships/hyperlink" Target="http://www.hourmoney.org/AppData/Local/Microsoft/Windows/Temporary%20Internet%20Files/Users/Leo/AppData/Roaming/Microsoft/CIA%20Factbook%202008/factbook/factbook/geos/ha.html" TargetMode="External" /><Relationship Id="rId88" Type="http://schemas.openxmlformats.org/officeDocument/2006/relationships/hyperlink" Target="http://www.hourmoney.org/AppData/Local/Microsoft/Windows/Temporary%20Internet%20Files/Users/Leo/AppData/Roaming/Microsoft/CIA%20Factbook%202008/factbook/factbook/geos/by.html" TargetMode="External" /><Relationship Id="rId89" Type="http://schemas.openxmlformats.org/officeDocument/2006/relationships/hyperlink" Target="http://www.hourmoney.org/AppData/Local/Microsoft/Windows/Temporary%20Internet%20Files/Users/Leo/AppData/Roaming/Microsoft/CIA%20Factbook%202008/factbook/factbook/geos/bn.html" TargetMode="External" /><Relationship Id="rId90" Type="http://schemas.openxmlformats.org/officeDocument/2006/relationships/hyperlink" Target="http://www.hourmoney.org/AppData/Local/Microsoft/Windows/Temporary%20Internet%20Files/Users/Leo/AppData/Roaming/Microsoft/CIA%20Factbook%202008/factbook/factbook/geos/au.html" TargetMode="External" /><Relationship Id="rId91" Type="http://schemas.openxmlformats.org/officeDocument/2006/relationships/hyperlink" Target="http://www.hourmoney.org/AppData/Local/Microsoft/Windows/Temporary%20Internet%20Files/Users/Leo/AppData/Roaming/Microsoft/CIA%20Factbook%202008/factbook/factbook/geos/aj.html" TargetMode="External" /><Relationship Id="rId92" Type="http://schemas.openxmlformats.org/officeDocument/2006/relationships/hyperlink" Target="http://www.hourmoney.org/AppData/Local/Microsoft/Windows/Temporary%20Internet%20Files/Users/Leo/AppData/Roaming/Microsoft/CIA%20Factbook%202008/factbook/factbook/geos/ho.html" TargetMode="External" /><Relationship Id="rId93" Type="http://schemas.openxmlformats.org/officeDocument/2006/relationships/hyperlink" Target="http://www.hourmoney.org/AppData/Local/Microsoft/Windows/Temporary%20Internet%20Files/Users/Leo/AppData/Roaming/Microsoft/CIA%20Factbook%202008/factbook/factbook/geos/sz.html" TargetMode="External" /><Relationship Id="rId94" Type="http://schemas.openxmlformats.org/officeDocument/2006/relationships/hyperlink" Target="http://www.hourmoney.org/AppData/Local/Microsoft/Windows/Temporary%20Internet%20Files/Users/Leo/AppData/Roaming/Microsoft/CIA%20Factbook%202008/factbook/factbook/geos/bu.html" TargetMode="External" /><Relationship Id="rId95" Type="http://schemas.openxmlformats.org/officeDocument/2006/relationships/hyperlink" Target="http://www.hourmoney.org/AppData/Local/Microsoft/Windows/Temporary%20Internet%20Files/Users/Leo/AppData/Roaming/Microsoft/CIA%20Factbook%202008/factbook/factbook/geos/ti.html" TargetMode="External" /><Relationship Id="rId96" Type="http://schemas.openxmlformats.org/officeDocument/2006/relationships/hyperlink" Target="http://www.hourmoney.org/AppData/Local/Microsoft/Windows/Temporary%20Internet%20Files/Users/Leo/AppData/Roaming/Microsoft/CIA%20Factbook%202008/factbook/factbook/geos/is.html" TargetMode="External" /><Relationship Id="rId97" Type="http://schemas.openxmlformats.org/officeDocument/2006/relationships/hyperlink" Target="http://www.hourmoney.org/AppData/Local/Microsoft/Windows/Temporary%20Internet%20Files/Users/Leo/AppData/Roaming/Microsoft/CIA%20Factbook%202008/factbook/factbook/geos/es.html" TargetMode="External" /><Relationship Id="rId98" Type="http://schemas.openxmlformats.org/officeDocument/2006/relationships/hyperlink" Target="http://www.hourmoney.org/AppData/Local/Microsoft/Windows/Temporary%20Internet%20Files/Users/Leo/AppData/Roaming/Microsoft/CIA%20Factbook%202008/factbook/factbook/geos/hk.html" TargetMode="External" /><Relationship Id="rId99" Type="http://schemas.openxmlformats.org/officeDocument/2006/relationships/hyperlink" Target="http://www.hourmoney.org/AppData/Local/Microsoft/Windows/Temporary%20Internet%20Files/Users/Leo/AppData/Roaming/Microsoft/CIA%20Factbook%202008/factbook/factbook/geos/pa.html" TargetMode="External" /><Relationship Id="rId100" Type="http://schemas.openxmlformats.org/officeDocument/2006/relationships/hyperlink" Target="http://www.hourmoney.org/AppData/Local/Microsoft/Windows/Temporary%20Internet%20Files/Users/Leo/AppData/Roaming/Microsoft/CIA%20Factbook%202008/factbook/factbook/geos/la.html" TargetMode="External" /><Relationship Id="rId101" Type="http://schemas.openxmlformats.org/officeDocument/2006/relationships/hyperlink" Target="http://www.hourmoney.org/AppData/Local/Microsoft/Windows/Temporary%20Internet%20Files/Users/Leo/AppData/Roaming/Microsoft/CIA%20Factbook%202008/factbook/factbook/geos/sl.html" TargetMode="External" /><Relationship Id="rId102" Type="http://schemas.openxmlformats.org/officeDocument/2006/relationships/hyperlink" Target="http://www.hourmoney.org/AppData/Local/Microsoft/Windows/Temporary%20Internet%20Files/Users/Leo/AppData/Roaming/Microsoft/CIA%20Factbook%202008/factbook/factbook/geos/jo.html" TargetMode="External" /><Relationship Id="rId103" Type="http://schemas.openxmlformats.org/officeDocument/2006/relationships/hyperlink" Target="http://www.hourmoney.org/AppData/Local/Microsoft/Windows/Temporary%20Internet%20Files/Users/Leo/AppData/Roaming/Microsoft/CIA%20Factbook%202008/factbook/factbook/geos/ly.html" TargetMode="External" /><Relationship Id="rId104" Type="http://schemas.openxmlformats.org/officeDocument/2006/relationships/hyperlink" Target="http://www.hourmoney.org/AppData/Local/Microsoft/Windows/Temporary%20Internet%20Files/Users/Leo/AppData/Roaming/Microsoft/CIA%20Factbook%202008/factbook/factbook/geos/pp.html" TargetMode="External" /><Relationship Id="rId105" Type="http://schemas.openxmlformats.org/officeDocument/2006/relationships/hyperlink" Target="http://www.hourmoney.org/AppData/Local/Microsoft/Windows/Temporary%20Internet%20Files/Users/Leo/AppData/Roaming/Microsoft/CIA%20Factbook%202008/factbook/factbook/geos/to.html" TargetMode="External" /><Relationship Id="rId106" Type="http://schemas.openxmlformats.org/officeDocument/2006/relationships/hyperlink" Target="http://www.hourmoney.org/AppData/Local/Microsoft/Windows/Temporary%20Internet%20Files/Users/Leo/AppData/Roaming/Microsoft/CIA%20Factbook%202008/factbook/factbook/geos/nu.html" TargetMode="External" /><Relationship Id="rId107" Type="http://schemas.openxmlformats.org/officeDocument/2006/relationships/hyperlink" Target="http://www.hourmoney.org/AppData/Local/Microsoft/Windows/Temporary%20Internet%20Files/Users/Leo/AppData/Roaming/Microsoft/CIA%20Factbook%202008/factbook/factbook/geos/er.html" TargetMode="External" /><Relationship Id="rId108" Type="http://schemas.openxmlformats.org/officeDocument/2006/relationships/hyperlink" Target="http://www.hourmoney.org/AppData/Local/Microsoft/Windows/Temporary%20Internet%20Files/Users/Leo/AppData/Roaming/Microsoft/CIA%20Factbook%202008/factbook/factbook/geos/da.html" TargetMode="External" /><Relationship Id="rId109" Type="http://schemas.openxmlformats.org/officeDocument/2006/relationships/hyperlink" Target="http://www.hourmoney.org/AppData/Local/Microsoft/Windows/Temporary%20Internet%20Files/Users/Leo/AppData/Roaming/Microsoft/CIA%20Factbook%202008/factbook/factbook/geos/lo.html" TargetMode="External" /><Relationship Id="rId110" Type="http://schemas.openxmlformats.org/officeDocument/2006/relationships/hyperlink" Target="http://www.hourmoney.org/AppData/Local/Microsoft/Windows/Temporary%20Internet%20Files/Users/Leo/AppData/Roaming/Microsoft/CIA%20Factbook%202008/factbook/factbook/geos/kg.html" TargetMode="External" /><Relationship Id="rId111" Type="http://schemas.openxmlformats.org/officeDocument/2006/relationships/hyperlink" Target="http://www.hourmoney.org/AppData/Local/Microsoft/Windows/Temporary%20Internet%20Files/Users/Leo/AppData/Roaming/Microsoft/CIA%20Factbook%202008/factbook/factbook/geos/fi.html" TargetMode="External" /><Relationship Id="rId112" Type="http://schemas.openxmlformats.org/officeDocument/2006/relationships/hyperlink" Target="http://www.hourmoney.org/AppData/Local/Microsoft/Windows/Temporary%20Internet%20Files/Users/Leo/AppData/Roaming/Microsoft/CIA%20Factbook%202008/factbook/factbook/geos/tx.html" TargetMode="External" /><Relationship Id="rId113" Type="http://schemas.openxmlformats.org/officeDocument/2006/relationships/hyperlink" Target="http://www.hourmoney.org/AppData/Local/Microsoft/Windows/Temporary%20Internet%20Files/Users/Leo/AppData/Roaming/Microsoft/CIA%20Factbook%202008/factbook/factbook/geos/no.html" TargetMode="External" /><Relationship Id="rId114" Type="http://schemas.openxmlformats.org/officeDocument/2006/relationships/hyperlink" Target="http://www.hourmoney.org/AppData/Local/Microsoft/Windows/Temporary%20Internet%20Files/Users/Leo/AppData/Roaming/Microsoft/CIA%20Factbook%202008/factbook/factbook/geos/gg.html" TargetMode="External" /><Relationship Id="rId115" Type="http://schemas.openxmlformats.org/officeDocument/2006/relationships/hyperlink" Target="http://www.hourmoney.org/AppData/Local/Microsoft/Windows/Temporary%20Internet%20Files/Users/Leo/AppData/Roaming/Microsoft/CIA%20Factbook%202008/factbook/factbook/geos/ae.html" TargetMode="External" /><Relationship Id="rId116" Type="http://schemas.openxmlformats.org/officeDocument/2006/relationships/hyperlink" Target="http://www.hourmoney.org/AppData/Local/Microsoft/Windows/Temporary%20Internet%20Files/Users/Leo/AppData/Roaming/Microsoft/CIA%20Factbook%202008/factbook/factbook/geos/sn.html" TargetMode="External" /><Relationship Id="rId117" Type="http://schemas.openxmlformats.org/officeDocument/2006/relationships/hyperlink" Target="http://www.hourmoney.org/AppData/Local/Microsoft/Windows/Temporary%20Internet%20Files/Users/Leo/AppData/Roaming/Microsoft/CIA%20Factbook%202008/factbook/factbook/geos/bk.html" TargetMode="External" /><Relationship Id="rId118" Type="http://schemas.openxmlformats.org/officeDocument/2006/relationships/hyperlink" Target="http://www.hourmoney.org/AppData/Local/Microsoft/Windows/Temporary%20Internet%20Files/Users/Leo/AppData/Roaming/Microsoft/CIA%20Factbook%202008/factbook/factbook/geos/hr.html" TargetMode="External" /><Relationship Id="rId119" Type="http://schemas.openxmlformats.org/officeDocument/2006/relationships/hyperlink" Target="http://www.hourmoney.org/AppData/Local/Microsoft/Windows/Temporary%20Internet%20Files/Users/Leo/AppData/Roaming/Microsoft/CIA%20Factbook%202008/factbook/factbook/geos/ct.html" TargetMode="External" /><Relationship Id="rId120" Type="http://schemas.openxmlformats.org/officeDocument/2006/relationships/hyperlink" Target="http://www.hourmoney.org/AppData/Local/Microsoft/Windows/Temporary%20Internet%20Files/Users/Leo/AppData/Roaming/Microsoft/CIA%20Factbook%202008/factbook/factbook/geos/md.html" TargetMode="External" /><Relationship Id="rId121" Type="http://schemas.openxmlformats.org/officeDocument/2006/relationships/hyperlink" Target="http://www.hourmoney.org/AppData/Local/Microsoft/Windows/Temporary%20Internet%20Files/Users/Leo/AppData/Roaming/Microsoft/CIA%20Factbook%202008/factbook/factbook/geos/cs.html" TargetMode="External" /><Relationship Id="rId122" Type="http://schemas.openxmlformats.org/officeDocument/2006/relationships/hyperlink" Target="http://www.hourmoney.org/AppData/Local/Microsoft/Windows/Temporary%20Internet%20Files/Users/Leo/AppData/Roaming/Microsoft/CIA%20Factbook%202008/factbook/factbook/geos/nz.html" TargetMode="External" /><Relationship Id="rId123" Type="http://schemas.openxmlformats.org/officeDocument/2006/relationships/hyperlink" Target="http://www.hourmoney.org/AppData/Local/Microsoft/Windows/Temporary%20Internet%20Files/Users/Leo/AppData/Roaming/Microsoft/CIA%20Factbook%202008/factbook/factbook/geos/ei.html" TargetMode="External" /><Relationship Id="rId124" Type="http://schemas.openxmlformats.org/officeDocument/2006/relationships/hyperlink" Target="http://www.hourmoney.org/AppData/Local/Microsoft/Windows/Temporary%20Internet%20Files/Users/Leo/AppData/Roaming/Microsoft/CIA%20Factbook%202008/factbook/factbook/geos/le.html" TargetMode="External" /><Relationship Id="rId125" Type="http://schemas.openxmlformats.org/officeDocument/2006/relationships/hyperlink" Target="http://www.hourmoney.org/AppData/Local/Microsoft/Windows/Temporary%20Internet%20Files/Users/Leo/AppData/Roaming/Microsoft/CIA%20Factbook%202008/factbook/factbook/geos/rq.html" TargetMode="External" /><Relationship Id="rId126" Type="http://schemas.openxmlformats.org/officeDocument/2006/relationships/hyperlink" Target="http://www.hourmoney.org/AppData/Local/Microsoft/Windows/Temporary%20Internet%20Files/Users/Leo/AppData/Roaming/Microsoft/CIA%20Factbook%202008/factbook/factbook/geos/cf.html" TargetMode="External" /><Relationship Id="rId127" Type="http://schemas.openxmlformats.org/officeDocument/2006/relationships/hyperlink" Target="https://www.cia.gov/library/publications/the-world-factbook/geos/al.html" TargetMode="External" /><Relationship Id="rId128" Type="http://schemas.openxmlformats.org/officeDocument/2006/relationships/hyperlink" Target="http://www.hourmoney.org/AppData/Local/Microsoft/Windows/Temporary%20Internet%20Files/Users/Leo/AppData/Roaming/Microsoft/CIA%20Factbook%202008/factbook/factbook/geos/lh.html" TargetMode="External" /><Relationship Id="rId129" Type="http://schemas.openxmlformats.org/officeDocument/2006/relationships/hyperlink" Target="http://www.hourmoney.org/AppData/Local/Microsoft/Windows/Temporary%20Internet%20Files/Users/Leo/AppData/Roaming/Microsoft/CIA%20Factbook%202008/factbook/factbook/geos/uy.html" TargetMode="External" /><Relationship Id="rId130" Type="http://schemas.openxmlformats.org/officeDocument/2006/relationships/hyperlink" Target="http://www.hourmoney.org/AppData/Local/Microsoft/Windows/Temporary%20Internet%20Files/Users/Leo/AppData/Roaming/Microsoft/CIA%20Factbook%202008/factbook/factbook/geos/mr.html" TargetMode="External" /><Relationship Id="rId131" Type="http://schemas.openxmlformats.org/officeDocument/2006/relationships/hyperlink" Target="http://www.hourmoney.org/AppData/Local/Microsoft/Windows/Temporary%20Internet%20Files/Users/Leo/AppData/Roaming/Microsoft/CIA%20Factbook%202008/factbook/factbook/geos/li.html" TargetMode="External" /><Relationship Id="rId132" Type="http://schemas.openxmlformats.org/officeDocument/2006/relationships/hyperlink" Target="http://www.hourmoney.org/AppData/Local/Microsoft/Windows/Temporary%20Internet%20Files/Users/Leo/AppData/Roaming/Microsoft/CIA%20Factbook%202008/factbook/factbook/geos/mu.html" TargetMode="External" /><Relationship Id="rId133" Type="http://schemas.openxmlformats.org/officeDocument/2006/relationships/hyperlink" Target="http://www.hourmoney.org/AppData/Local/Microsoft/Windows/Temporary%20Internet%20Files/Users/Leo/AppData/Roaming/Microsoft/CIA%20Factbook%202008/factbook/factbook/geos/pm.html" TargetMode="External" /><Relationship Id="rId134" Type="http://schemas.openxmlformats.org/officeDocument/2006/relationships/hyperlink" Target="http://www.hourmoney.org/AppData/Local/Microsoft/Windows/Temporary%20Internet%20Files/Users/Leo/AppData/Roaming/Microsoft/CIA%20Factbook%202008/factbook/factbook/geos/mg.html" TargetMode="External" /><Relationship Id="rId135" Type="http://schemas.openxmlformats.org/officeDocument/2006/relationships/hyperlink" Target="http://www.hourmoney.org/AppData/Local/Microsoft/Windows/Temporary%20Internet%20Files/Users/Leo/AppData/Roaming/Microsoft/CIA%20Factbook%202008/factbook/factbook/geos/am.html" TargetMode="External" /><Relationship Id="rId136" Type="http://schemas.openxmlformats.org/officeDocument/2006/relationships/hyperlink" Target="http://www.hourmoney.org/AppData/Local/Microsoft/Windows/Temporary%20Internet%20Files/Users/Leo/AppData/Roaming/Microsoft/CIA%20Factbook%202008/factbook/factbook/geos/jm.html" TargetMode="External" /><Relationship Id="rId137" Type="http://schemas.openxmlformats.org/officeDocument/2006/relationships/hyperlink" Target="http://www.hourmoney.org/AppData/Local/Microsoft/Windows/Temporary%20Internet%20Files/Users/Leo/AppData/Roaming/Microsoft/CIA%20Factbook%202008/factbook/factbook/geos/ku.html" TargetMode="External" /><Relationship Id="rId138" Type="http://schemas.openxmlformats.org/officeDocument/2006/relationships/hyperlink" Target="http://www.hourmoney.org/AppData/Local/Microsoft/Windows/Temporary%20Internet%20Files/Users/Leo/AppData/Roaming/Microsoft/CIA%20Factbook%202008/factbook/factbook/geos/we.html" TargetMode="External" /><Relationship Id="rId139" Type="http://schemas.openxmlformats.org/officeDocument/2006/relationships/hyperlink" Target="http://www.hourmoney.org/AppData/Local/Microsoft/Windows/Temporary%20Internet%20Files/Users/Leo/AppData/Roaming/Microsoft/CIA%20Factbook%202008/factbook/factbook/geos/lg.html" TargetMode="External" /><Relationship Id="rId140" Type="http://schemas.openxmlformats.org/officeDocument/2006/relationships/hyperlink" Target="http://www.hourmoney.org/AppData/Local/Microsoft/Windows/Temporary%20Internet%20Files/Users/Leo/AppData/Roaming/Microsoft/CIA%20Factbook%202008/factbook/factbook/geos/lt.html" TargetMode="External" /><Relationship Id="rId141" Type="http://schemas.openxmlformats.org/officeDocument/2006/relationships/hyperlink" Target="http://www.hourmoney.org/AppData/Local/Microsoft/Windows/Temporary%20Internet%20Files/Users/Leo/AppData/Roaming/Microsoft/CIA%20Factbook%202008/factbook/factbook/geos/wa.html" TargetMode="External" /><Relationship Id="rId142" Type="http://schemas.openxmlformats.org/officeDocument/2006/relationships/hyperlink" Target="http://www.hourmoney.org/AppData/Local/Microsoft/Windows/Temporary%20Internet%20Files/Users/Leo/AppData/Roaming/Microsoft/CIA%20Factbook%202008/factbook/factbook/geos/mk.html" TargetMode="External" /><Relationship Id="rId143" Type="http://schemas.openxmlformats.org/officeDocument/2006/relationships/hyperlink" Target="http://www.hourmoney.org/AppData/Local/Microsoft/Windows/Temporary%20Internet%20Files/Users/Leo/AppData/Roaming/Microsoft/CIA%20Factbook%202008/factbook/factbook/geos/si.html" TargetMode="External" /><Relationship Id="rId144" Type="http://schemas.openxmlformats.org/officeDocument/2006/relationships/hyperlink" Target="http://www.hourmoney.org/AppData/Local/Microsoft/Windows/Temporary%20Internet%20Files/Users/Leo/AppData/Roaming/Microsoft/CIA%20Factbook%202008/factbook/factbook/geos/bc.html" TargetMode="External" /><Relationship Id="rId145" Type="http://schemas.openxmlformats.org/officeDocument/2006/relationships/hyperlink" Target="http://www.hourmoney.org/AppData/Local/Microsoft/Windows/Temporary%20Internet%20Files/Users/Leo/AppData/Roaming/Microsoft/CIA%20Factbook%202008/factbook/factbook/geos/ga.html" TargetMode="External" /><Relationship Id="rId146" Type="http://schemas.openxmlformats.org/officeDocument/2006/relationships/hyperlink" Target="http://www.hourmoney.org/AppData/Local/Microsoft/Windows/Temporary%20Internet%20Files/Users/Leo/AppData/Roaming/Microsoft/CIA%20Factbook%202008/factbook/factbook/geos/pu.html" TargetMode="External" /><Relationship Id="rId147" Type="http://schemas.openxmlformats.org/officeDocument/2006/relationships/hyperlink" Target="http://www.hourmoney.org/AppData/Local/Microsoft/Windows/Temporary%20Internet%20Files/Users/Leo/AppData/Roaming/Microsoft/CIA%20Factbook%202008/factbook/factbook/geos/gz.html" TargetMode="External" /><Relationship Id="rId148" Type="http://schemas.openxmlformats.org/officeDocument/2006/relationships/hyperlink" Target="http://www.hourmoney.org/AppData/Local/Microsoft/Windows/Temporary%20Internet%20Files/Users/Leo/AppData/Roaming/Microsoft/CIA%20Factbook%202008/factbook/factbook/geos/gb.html" TargetMode="External" /><Relationship Id="rId149" Type="http://schemas.openxmlformats.org/officeDocument/2006/relationships/hyperlink" Target="http://www.hourmoney.org/AppData/Local/Microsoft/Windows/Temporary%20Internet%20Files/Users/Leo/AppData/Roaming/Microsoft/CIA%20Factbook%202008/factbook/factbook/geos/en.html" TargetMode="External" /><Relationship Id="rId150" Type="http://schemas.openxmlformats.org/officeDocument/2006/relationships/hyperlink" Target="http://www.hourmoney.org/AppData/Local/Microsoft/Windows/Temporary%20Internet%20Files/Users/Leo/AppData/Roaming/Microsoft/CIA%20Factbook%202008/factbook/factbook/geos/mp.html" TargetMode="External" /><Relationship Id="rId151" Type="http://schemas.openxmlformats.org/officeDocument/2006/relationships/hyperlink" Target="http://www.hourmoney.org/AppData/Local/Microsoft/Windows/Temporary%20Internet%20Files/Users/Leo/AppData/Roaming/Microsoft/CIA%20Factbook%202008/factbook/factbook/geos/td.html" TargetMode="External" /><Relationship Id="rId152" Type="http://schemas.openxmlformats.org/officeDocument/2006/relationships/hyperlink" Target="http://www.hourmoney.org/AppData/Local/Microsoft/Windows/Temporary%20Internet%20Files/Users/Leo/AppData/Roaming/Microsoft/CIA%20Factbook%202008/factbook/factbook/geos/wz.html" TargetMode="External" /><Relationship Id="rId153" Type="http://schemas.openxmlformats.org/officeDocument/2006/relationships/hyperlink" Target="http://www.hourmoney.org/AppData/Local/Microsoft/Windows/Temporary%20Internet%20Files/Users/Leo/AppData/Roaming/Microsoft/CIA%20Factbook%202008/factbook/factbook/geos/tt.html" TargetMode="External" /><Relationship Id="rId154" Type="http://schemas.openxmlformats.org/officeDocument/2006/relationships/hyperlink" Target="http://www.hourmoney.org/AppData/Local/Microsoft/Windows/Temporary%20Internet%20Files/Users/Leo/AppData/Roaming/Microsoft/CIA%20Factbook%202008/factbook/factbook/geos/fj.html" TargetMode="External" /><Relationship Id="rId155" Type="http://schemas.openxmlformats.org/officeDocument/2006/relationships/hyperlink" Target="http://www.hourmoney.org/AppData/Local/Microsoft/Windows/Temporary%20Internet%20Files/Users/Leo/AppData/Roaming/Microsoft/CIA%20Factbook%202008/factbook/factbook/geos/qa.html" TargetMode="External" /><Relationship Id="rId156" Type="http://schemas.openxmlformats.org/officeDocument/2006/relationships/hyperlink" Target="http://www.hourmoney.org/AppData/Local/Microsoft/Windows/Temporary%20Internet%20Files/Users/Leo/AppData/Roaming/Microsoft/CIA%20Factbook%202008/factbook/factbook/geos/cy.html" TargetMode="External" /><Relationship Id="rId157" Type="http://schemas.openxmlformats.org/officeDocument/2006/relationships/hyperlink" Target="http://www.hourmoney.org/AppData/Local/Microsoft/Windows/Temporary%20Internet%20Files/Users/Leo/AppData/Roaming/Microsoft/CIA%20Factbook%202008/factbook/factbook/geos/gy.html" TargetMode="External" /><Relationship Id="rId158" Type="http://schemas.openxmlformats.org/officeDocument/2006/relationships/hyperlink" Target="http://www.hourmoney.org/AppData/Local/Microsoft/Windows/Temporary%20Internet%20Files/Users/Leo/AppData/Roaming/Microsoft/CIA%20Factbook%202008/factbook/factbook/geos/cn.html" TargetMode="External" /><Relationship Id="rId159" Type="http://schemas.openxmlformats.org/officeDocument/2006/relationships/hyperlink" Target="http://www.hourmoney.org/AppData/Local/Microsoft/Windows/Temporary%20Internet%20Files/Users/Leo/AppData/Roaming/Microsoft/CIA%20Factbook%202008/factbook/factbook/geos/ba.html" TargetMode="External" /><Relationship Id="rId160" Type="http://schemas.openxmlformats.org/officeDocument/2006/relationships/hyperlink" Target="http://www.hourmoney.org/AppData/Local/Microsoft/Windows/Temporary%20Internet%20Files/Users/Leo/AppData/Roaming/Microsoft/CIA%20Factbook%202008/factbook/factbook/geos/bt.html" TargetMode="External" /><Relationship Id="rId161" Type="http://schemas.openxmlformats.org/officeDocument/2006/relationships/hyperlink" Target="http://www.hourmoney.org/AppData/Local/Microsoft/Windows/Temporary%20Internet%20Files/Users/Leo/AppData/Roaming/Microsoft/CIA%20Factbook%202008/factbook/factbook/geos/ek.html" TargetMode="External" /><Relationship Id="rId162" Type="http://schemas.openxmlformats.org/officeDocument/2006/relationships/hyperlink" Target="http://www.hourmoney.org/AppData/Local/Microsoft/Windows/Temporary%20Internet%20Files/Users/Leo/AppData/Roaming/Microsoft/CIA%20Factbook%202008/factbook/factbook/geos/bp.html" TargetMode="External" /><Relationship Id="rId163" Type="http://schemas.openxmlformats.org/officeDocument/2006/relationships/hyperlink" Target="http://www.hourmoney.org/AppData/Local/Microsoft/Windows/Temporary%20Internet%20Files/Users/Leo/AppData/Roaming/Microsoft/CIA%20Factbook%202008/factbook/factbook/geos/mc.html" TargetMode="External" /><Relationship Id="rId164" Type="http://schemas.openxmlformats.org/officeDocument/2006/relationships/hyperlink" Target="http://www.hourmoney.org/AppData/Local/Microsoft/Windows/Temporary%20Internet%20Files/Users/Leo/AppData/Roaming/Microsoft/CIA%20Factbook%202008/factbook/factbook/geos/dj.html" TargetMode="External" /><Relationship Id="rId165" Type="http://schemas.openxmlformats.org/officeDocument/2006/relationships/hyperlink" Target="http://www.hourmoney.org/AppData/Local/Microsoft/Windows/Temporary%20Internet%20Files/Users/Leo/AppData/Roaming/Microsoft/CIA%20Factbook%202008/factbook/factbook/geos/lu.html" TargetMode="External" /><Relationship Id="rId166" Type="http://schemas.openxmlformats.org/officeDocument/2006/relationships/hyperlink" Target="http://www.hourmoney.org/AppData/Local/Microsoft/Windows/Temporary%20Internet%20Files/Users/Leo/AppData/Roaming/Microsoft/CIA%20Factbook%202008/factbook/factbook/geos/ns.html" TargetMode="External" /><Relationship Id="rId167" Type="http://schemas.openxmlformats.org/officeDocument/2006/relationships/hyperlink" Target="http://www.hourmoney.org/AppData/Local/Microsoft/Windows/Temporary%20Internet%20Files/Users/Leo/AppData/Roaming/Microsoft/CIA%20Factbook%202008/factbook/factbook/geos/cv.html" TargetMode="External" /><Relationship Id="rId168" Type="http://schemas.openxmlformats.org/officeDocument/2006/relationships/hyperlink" Target="http://www.hourmoney.org/AppData/Local/Microsoft/Windows/Temporary%20Internet%20Files/Users/Leo/AppData/Roaming/Microsoft/CIA%20Factbook%202008/factbook/factbook/geos/mt.html" TargetMode="External" /><Relationship Id="rId169" Type="http://schemas.openxmlformats.org/officeDocument/2006/relationships/hyperlink" Target="http://www.hourmoney.org/AppData/Local/Microsoft/Windows/Temporary%20Internet%20Files/Users/Leo/AppData/Roaming/Microsoft/CIA%20Factbook%202008/factbook/factbook/geos/mv.html" TargetMode="External" /><Relationship Id="rId170" Type="http://schemas.openxmlformats.org/officeDocument/2006/relationships/hyperlink" Target="http://www.hourmoney.org/AppData/Local/Microsoft/Windows/Temporary%20Internet%20Files/Users/Leo/AppData/Roaming/Microsoft/CIA%20Factbook%202008/factbook/factbook/geos/bx.html" TargetMode="External" /><Relationship Id="rId171" Type="http://schemas.openxmlformats.org/officeDocument/2006/relationships/hyperlink" Target="http://www.hourmoney.org/AppData/Local/Microsoft/Windows/Temporary%20Internet%20Files/Users/Leo/AppData/Roaming/Microsoft/CIA%20Factbook%202008/factbook/factbook/geos/bf.html" TargetMode="External" /><Relationship Id="rId172" Type="http://schemas.openxmlformats.org/officeDocument/2006/relationships/hyperlink" Target="http://www.hourmoney.org/AppData/Local/Microsoft/Windows/Temporary%20Internet%20Files/Users/Leo/AppData/Roaming/Microsoft/CIA%20Factbook%202008/factbook/factbook/geos/ic.html" TargetMode="External" /><Relationship Id="rId173" Type="http://schemas.openxmlformats.org/officeDocument/2006/relationships/hyperlink" Target="http://www.hourmoney.org/AppData/Local/Microsoft/Windows/Temporary%20Internet%20Files/Users/Leo/AppData/Roaming/Microsoft/CIA%20Factbook%202008/factbook/factbook/geos/bh.html" TargetMode="External" /><Relationship Id="rId174" Type="http://schemas.openxmlformats.org/officeDocument/2006/relationships/hyperlink" Target="http://www.hourmoney.org/AppData/Local/Microsoft/Windows/Temporary%20Internet%20Files/Users/Leo/AppData/Roaming/Microsoft/CIA%20Factbook%202008/factbook/factbook/geos/fp.html" TargetMode="External" /><Relationship Id="rId175" Type="http://schemas.openxmlformats.org/officeDocument/2006/relationships/hyperlink" Target="http://www.hourmoney.org/AppData/Local/Microsoft/Windows/Temporary%20Internet%20Files/Users/Leo/AppData/Roaming/Microsoft/CIA%20Factbook%202008/factbook/factbook/geos/bb.html" TargetMode="External" /><Relationship Id="rId176" Type="http://schemas.openxmlformats.org/officeDocument/2006/relationships/hyperlink" Target="http://www.hourmoney.org/AppData/Local/Microsoft/Windows/Temporary%20Internet%20Files/Users/Leo/AppData/Roaming/Microsoft/CIA%20Factbook%202008/factbook/factbook/geos/nt.html" TargetMode="External" /><Relationship Id="rId177" Type="http://schemas.openxmlformats.org/officeDocument/2006/relationships/hyperlink" Target="http://www.hourmoney.org/AppData/Local/Microsoft/Windows/Temporary%20Internet%20Files/Users/Leo/AppData/Roaming/Microsoft/CIA%20Factbook%202008/factbook/factbook/geos/nc.html" TargetMode="External" /><Relationship Id="rId178" Type="http://schemas.openxmlformats.org/officeDocument/2006/relationships/hyperlink" Target="http://www.hourmoney.org/AppData/Local/Microsoft/Windows/Temporary%20Internet%20Files/Users/Leo/AppData/Roaming/Microsoft/CIA%20Factbook%202008/factbook/factbook/geos/ws.html" TargetMode="External" /><Relationship Id="rId179" Type="http://schemas.openxmlformats.org/officeDocument/2006/relationships/hyperlink" Target="http://www.hourmoney.org/AppData/Local/Microsoft/Windows/Temporary%20Internet%20Files/Users/Leo/AppData/Roaming/Microsoft/CIA%20Factbook%202008/factbook/factbook/geos/mf.html" TargetMode="External" /><Relationship Id="rId180" Type="http://schemas.openxmlformats.org/officeDocument/2006/relationships/hyperlink" Target="http://www.hourmoney.org/AppData/Local/Microsoft/Windows/Temporary%20Internet%20Files/Users/Leo/AppData/Roaming/Microsoft/CIA%20Factbook%202008/factbook/factbook/geos/nh.html" TargetMode="External" /><Relationship Id="rId181" Type="http://schemas.openxmlformats.org/officeDocument/2006/relationships/hyperlink" Target="http://www.hourmoney.org/AppData/Local/Microsoft/Windows/Temporary%20Internet%20Files/Users/Leo/AppData/Roaming/Microsoft/CIA%20Factbook%202008/factbook/factbook/geos/tp.html" TargetMode="External" /><Relationship Id="rId182" Type="http://schemas.openxmlformats.org/officeDocument/2006/relationships/hyperlink" Target="http://www.hourmoney.org/AppData/Local/Microsoft/Windows/Temporary%20Internet%20Files/Users/Leo/AppData/Roaming/Microsoft/CIA%20Factbook%202008/factbook/factbook/geos/gq.html" TargetMode="External" /><Relationship Id="rId183" Type="http://schemas.openxmlformats.org/officeDocument/2006/relationships/hyperlink" Target="http://www.hourmoney.org/AppData/Local/Microsoft/Windows/Temporary%20Internet%20Files/Users/Leo/AppData/Roaming/Microsoft/CIA%20Factbook%202008/factbook/factbook/geos/st.html" TargetMode="External" /><Relationship Id="rId184" Type="http://schemas.openxmlformats.org/officeDocument/2006/relationships/hyperlink" Target="http://www.hourmoney.org/AppData/Local/Microsoft/Windows/Temporary%20Internet%20Files/Users/Leo/AppData/Roaming/Microsoft/CIA%20Factbook%202008/factbook/factbook/geos/tn.html" TargetMode="External" /><Relationship Id="rId185" Type="http://schemas.openxmlformats.org/officeDocument/2006/relationships/hyperlink" Target="http://www.hourmoney.org/AppData/Local/Microsoft/Windows/Temporary%20Internet%20Files/Users/Leo/AppData/Roaming/Microsoft/CIA%20Factbook%202008/factbook/factbook/geos/vc.html" TargetMode="External" /><Relationship Id="rId186" Type="http://schemas.openxmlformats.org/officeDocument/2006/relationships/hyperlink" Target="http://www.hourmoney.org/AppData/Local/Microsoft/Windows/Temporary%20Internet%20Files/Users/Leo/AppData/Roaming/Microsoft/CIA%20Factbook%202008/factbook/factbook/geos/kr.html" TargetMode="External" /><Relationship Id="rId187" Type="http://schemas.openxmlformats.org/officeDocument/2006/relationships/hyperlink" Target="http://www.hourmoney.org/AppData/Local/Microsoft/Windows/Temporary%20Internet%20Files/Users/Leo/AppData/Roaming/Microsoft/CIA%20Factbook%202008/factbook/factbook/geos/vq.html" TargetMode="External" /><Relationship Id="rId188" Type="http://schemas.openxmlformats.org/officeDocument/2006/relationships/hyperlink" Target="http://www.hourmoney.org/AppData/Local/Microsoft/Windows/Temporary%20Internet%20Files/Users/Leo/AppData/Roaming/Microsoft/CIA%20Factbook%202008/factbook/factbook/geos/fm.html" TargetMode="External" /><Relationship Id="rId189" Type="http://schemas.openxmlformats.org/officeDocument/2006/relationships/hyperlink" Target="http://www.hourmoney.org/AppData/Local/Microsoft/Windows/Temporary%20Internet%20Files/Users/Leo/AppData/Roaming/Microsoft/CIA%20Factbook%202008/factbook/factbook/geos/aa.html" TargetMode="External" /><Relationship Id="rId190" Type="http://schemas.openxmlformats.org/officeDocument/2006/relationships/hyperlink" Target="http://www.hourmoney.org/AppData/Local/Microsoft/Windows/Temporary%20Internet%20Files/Users/Leo/AppData/Roaming/Microsoft/CIA%20Factbook%202008/factbook/factbook/geos/je.html" TargetMode="External" /><Relationship Id="rId191" Type="http://schemas.openxmlformats.org/officeDocument/2006/relationships/hyperlink" Target="http://www.hourmoney.org/AppData/Local/Microsoft/Windows/Temporary%20Internet%20Files/Users/Leo/AppData/Roaming/Microsoft/CIA%20Factbook%202008/factbook/factbook/geos/gj.html" TargetMode="External" /><Relationship Id="rId192" Type="http://schemas.openxmlformats.org/officeDocument/2006/relationships/hyperlink" Target="http://www.hourmoney.org/AppData/Local/Microsoft/Windows/Temporary%20Internet%20Files/Users/Leo/AppData/Roaming/Microsoft/CIA%20Factbook%202008/factbook/factbook/geos/cq.html" TargetMode="External" /><Relationship Id="rId193" Type="http://schemas.openxmlformats.org/officeDocument/2006/relationships/hyperlink" Target="http://www.hourmoney.org/AppData/Local/Microsoft/Windows/Temporary%20Internet%20Files/Users/Leo/AppData/Roaming/Microsoft/CIA%20Factbook%202008/factbook/factbook/geos/ac.html" TargetMode="External" /><Relationship Id="rId194" Type="http://schemas.openxmlformats.org/officeDocument/2006/relationships/hyperlink" Target="https://www.cia.gov/library/publications/the-world-factbook/geos/an.html" TargetMode="External" /><Relationship Id="rId195" Type="http://schemas.openxmlformats.org/officeDocument/2006/relationships/hyperlink" Target="http://www.hourmoney.org/AppData/Local/Microsoft/Windows/Temporary%20Internet%20Files/Users/Leo/AppData/Roaming/Microsoft/CIA%20Factbook%202008/factbook/factbook/geos/se.html" TargetMode="External" /><Relationship Id="rId196" Type="http://schemas.openxmlformats.org/officeDocument/2006/relationships/hyperlink" Target="http://www.hourmoney.org/AppData/Local/Microsoft/Windows/Temporary%20Internet%20Files/Users/Leo/AppData/Roaming/Microsoft/CIA%20Factbook%202008/factbook/factbook/geos/im.html" TargetMode="External" /><Relationship Id="rId197" Type="http://schemas.openxmlformats.org/officeDocument/2006/relationships/hyperlink" Target="http://www.hourmoney.org/AppData/Local/Microsoft/Windows/Temporary%20Internet%20Files/Users/Leo/AppData/Roaming/Microsoft/CIA%20Factbook%202008/factbook/factbook/geos/do.html" TargetMode="External" /><Relationship Id="rId198" Type="http://schemas.openxmlformats.org/officeDocument/2006/relationships/hyperlink" Target="http://www.hourmoney.org/AppData/Local/Microsoft/Windows/Temporary%20Internet%20Files/Users/Leo/AppData/Roaming/Microsoft/CIA%20Factbook%202008/factbook/factbook/geos/bd.html" TargetMode="External" /><Relationship Id="rId199" Type="http://schemas.openxmlformats.org/officeDocument/2006/relationships/hyperlink" Target="http://www.hourmoney.org/AppData/Local/Microsoft/Windows/Temporary%20Internet%20Files/Users/Leo/AppData/Roaming/Microsoft/CIA%20Factbook%202008/factbook/factbook/geos/gk.html" TargetMode="External" /><Relationship Id="rId200" Type="http://schemas.openxmlformats.org/officeDocument/2006/relationships/hyperlink" Target="https://www.cia.gov/library/publications/the-world-factbook/geos/aq.html" TargetMode="External" /><Relationship Id="rId201" Type="http://schemas.openxmlformats.org/officeDocument/2006/relationships/hyperlink" Target="http://www.hourmoney.org/AppData/Local/Microsoft/Windows/Temporary%20Internet%20Files/Users/Leo/AppData/Roaming/Microsoft/CIA%20Factbook%202008/factbook/factbook/geos/rm.html" TargetMode="External" /><Relationship Id="rId202" Type="http://schemas.openxmlformats.org/officeDocument/2006/relationships/hyperlink" Target="http://www.hourmoney.org/AppData/Local/Microsoft/Windows/Temporary%20Internet%20Files/Users/Leo/AppData/Roaming/Microsoft/CIA%20Factbook%202008/factbook/factbook/geos/gl.html" TargetMode="External" /><Relationship Id="rId203" Type="http://schemas.openxmlformats.org/officeDocument/2006/relationships/hyperlink" Target="http://www.hourmoney.org/AppData/Local/Microsoft/Windows/Temporary%20Internet%20Files/Users/Leo/AppData/Roaming/Microsoft/CIA%20Factbook%202008/factbook/factbook/geos/fo.html" TargetMode="External" /><Relationship Id="rId204" Type="http://schemas.openxmlformats.org/officeDocument/2006/relationships/hyperlink" Target="http://www.hourmoney.org/AppData/Local/Microsoft/Windows/Temporary%20Internet%20Files/Users/Leo/AppData/Roaming/Microsoft/CIA%20Factbook%202008/factbook/factbook/geos/cj.html" TargetMode="External" /><Relationship Id="rId205" Type="http://schemas.openxmlformats.org/officeDocument/2006/relationships/hyperlink" Target="http://www.hourmoney.org/AppData/Local/Microsoft/Windows/Temporary%20Internet%20Files/Users/Leo/AppData/Roaming/Microsoft/CIA%20Factbook%202008/factbook/factbook/geos/sc.html" TargetMode="External" /><Relationship Id="rId206" Type="http://schemas.openxmlformats.org/officeDocument/2006/relationships/hyperlink" Target="http://www.hourmoney.org/AppData/Local/Microsoft/Windows/Temporary%20Internet%20Files/Users/Leo/AppData/Roaming/Microsoft/CIA%20Factbook%202008/factbook/factbook/geos/ls.html" TargetMode="External" /><Relationship Id="rId207" Type="http://schemas.openxmlformats.org/officeDocument/2006/relationships/hyperlink" Target="http://www.hourmoney.org/AppData/Local/Microsoft/Windows/Temporary%20Internet%20Files/Users/Leo/AppData/Roaming/Microsoft/CIA%20Factbook%202008/factbook/factbook/geos/mn.html" TargetMode="External" /><Relationship Id="rId208" Type="http://schemas.openxmlformats.org/officeDocument/2006/relationships/hyperlink" Target="http://www.hourmoney.org/AppData/Local/Microsoft/Windows/Temporary%20Internet%20Files/Users/Leo/AppData/Roaming/Microsoft/CIA%20Factbook%202008/factbook/factbook/geos/sm.html" TargetMode="External" /><Relationship Id="rId209" Type="http://schemas.openxmlformats.org/officeDocument/2006/relationships/hyperlink" Target="http://www.hourmoney.org/AppData/Local/Microsoft/Windows/Temporary%20Internet%20Files/Users/Leo/AppData/Roaming/Microsoft/CIA%20Factbook%202008/factbook/factbook/geos/gi.html" TargetMode="External" /><Relationship Id="rId210" Type="http://schemas.openxmlformats.org/officeDocument/2006/relationships/hyperlink" Target="http://www.hourmoney.org/AppData/Local/Microsoft/Windows/Temporary%20Internet%20Files/Users/Leo/AppData/Roaming/Microsoft/CIA%20Factbook%202008/factbook/factbook/geos/vi.html" TargetMode="External" /><Relationship Id="rId211" Type="http://schemas.openxmlformats.org/officeDocument/2006/relationships/hyperlink" Target="http://www.hourmoney.org/AppData/Local/Microsoft/Windows/Temporary%20Internet%20Files/Users/Leo/AppData/Roaming/Microsoft/CIA%20Factbook%202008/factbook/factbook/geos/tk.html" TargetMode="External" /><Relationship Id="rId212" Type="http://schemas.openxmlformats.org/officeDocument/2006/relationships/hyperlink" Target="http://www.hourmoney.org/AppData/Local/Microsoft/Windows/Temporary%20Internet%20Files/Users/Leo/AppData/Roaming/Microsoft/CIA%20Factbook%202008/factbook/factbook/geos/ps.html" TargetMode="External" /><Relationship Id="rId213" Type="http://schemas.openxmlformats.org/officeDocument/2006/relationships/hyperlink" Target="http://www.hourmoney.org/AppData/Local/Microsoft/Windows/Temporary%20Internet%20Files/Users/Leo/AppData/Roaming/Microsoft/CIA%20Factbook%202008/factbook/factbook/geos/av.html" TargetMode="External" /><Relationship Id="rId214" Type="http://schemas.openxmlformats.org/officeDocument/2006/relationships/hyperlink" Target="http://www.hourmoney.org/AppData/Local/Microsoft/Windows/Temporary%20Internet%20Files/Users/Leo/AppData/Roaming/Microsoft/CIA%20Factbook%202008/factbook/factbook/geos/nr.html" TargetMode="External" /><Relationship Id="rId215" Type="http://schemas.openxmlformats.org/officeDocument/2006/relationships/hyperlink" Target="http://www.hourmoney.org/AppData/Local/Microsoft/Windows/Temporary%20Internet%20Files/Users/Leo/AppData/Roaming/Microsoft/CIA%20Factbook%202008/factbook/factbook/geos/tv.html" TargetMode="External" /><Relationship Id="rId216" Type="http://schemas.openxmlformats.org/officeDocument/2006/relationships/hyperlink" Target="http://www.hourmoney.org/AppData/Local/Microsoft/Windows/Temporary%20Internet%20Files/Users/Leo/AppData/Roaming/Microsoft/CIA%20Factbook%202008/factbook/factbook/geos/sh.html" TargetMode="External" /><Relationship Id="rId217" Type="http://schemas.openxmlformats.org/officeDocument/2006/relationships/hyperlink" Target="http://www.hourmoney.org/AppData/Local/Microsoft/Windows/Temporary%20Internet%20Files/Users/Leo/AppData/Roaming/Microsoft/CIA%20Factbook%202008/factbook/factbook/geos/sb.html" TargetMode="External" /><Relationship Id="rId218" Type="http://schemas.openxmlformats.org/officeDocument/2006/relationships/hyperlink" Target="http://www.hourmoney.org/AppData/Local/Microsoft/Windows/Temporary%20Internet%20Files/Users/Leo/AppData/Roaming/Microsoft/CIA%20Factbook%202008/factbook/factbook/geos/mh.html" TargetMode="External" /><Relationship Id="rId219" Type="http://schemas.openxmlformats.org/officeDocument/2006/relationships/drawing" Target="../drawings/drawing2.xml" /><Relationship Id="rId2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M36"/>
  <sheetViews>
    <sheetView showGridLines="0" tabSelected="1" zoomScalePageLayoutView="0" workbookViewId="0" topLeftCell="A1">
      <selection activeCell="L33" sqref="L33"/>
    </sheetView>
  </sheetViews>
  <sheetFormatPr defaultColWidth="11.296875" defaultRowHeight="15"/>
  <cols>
    <col min="1" max="1" width="1.390625" style="0" customWidth="1"/>
    <col min="2" max="2" width="14.09765625" style="1" customWidth="1"/>
    <col min="3" max="3" width="11.59765625" style="1" customWidth="1"/>
    <col min="4" max="4" width="11.59765625" style="0" customWidth="1"/>
    <col min="5" max="5" width="4.796875" style="2" customWidth="1"/>
    <col min="6" max="6" width="11.59765625" style="2" customWidth="1"/>
    <col min="7" max="7" width="11.59765625" style="0" customWidth="1"/>
    <col min="8" max="8" width="4.19921875" style="0" customWidth="1"/>
    <col min="9" max="10" width="11.59765625" style="0" customWidth="1"/>
    <col min="11" max="11" width="4.3984375" style="0" customWidth="1"/>
    <col min="12" max="12" width="1.1015625" style="22" customWidth="1"/>
  </cols>
  <sheetData>
    <row r="1" spans="1:12" s="5" customFormat="1" ht="22.5" customHeight="1" thickBot="1" thickTop="1">
      <c r="A1" s="85"/>
      <c r="B1" s="86" t="s">
        <v>295</v>
      </c>
      <c r="C1" s="112" t="s">
        <v>280</v>
      </c>
      <c r="D1" s="112"/>
      <c r="E1" s="40"/>
      <c r="F1" s="40"/>
      <c r="G1" s="41"/>
      <c r="H1" s="41" t="s">
        <v>239</v>
      </c>
      <c r="I1" s="88"/>
      <c r="J1" s="88"/>
      <c r="K1" s="89"/>
      <c r="L1" s="42"/>
    </row>
    <row r="2" spans="1:12" ht="21" customHeight="1">
      <c r="A2" s="43"/>
      <c r="B2" s="74" t="s">
        <v>261</v>
      </c>
      <c r="C2" s="52">
        <v>205</v>
      </c>
      <c r="D2" s="75" t="s">
        <v>154</v>
      </c>
      <c r="E2" s="98"/>
      <c r="F2" s="104" t="s">
        <v>224</v>
      </c>
      <c r="G2" s="99"/>
      <c r="H2" s="77"/>
      <c r="I2" s="90"/>
      <c r="J2" s="91"/>
      <c r="K2" s="92"/>
      <c r="L2" s="43"/>
    </row>
    <row r="3" spans="1:12" ht="16.5" customHeight="1">
      <c r="A3" s="43"/>
      <c r="B3" s="106" t="s">
        <v>10</v>
      </c>
      <c r="C3" s="107"/>
      <c r="D3" s="114" t="s">
        <v>282</v>
      </c>
      <c r="E3" s="114"/>
      <c r="F3" s="51">
        <v>69</v>
      </c>
      <c r="G3" s="51">
        <f>(IF(G6&lt;&gt;"NA",G6*H6,0)+IF(J6&lt;&gt;"NA",J6*K6,0)+IF(D11&lt;&gt;"NA",D11*E11,0)+IF(G16&lt;&gt;"NA",G16*H16,0)+IF(G11&lt;&gt;"NA",G11*H11,0)+IF(D6&lt;&gt;"NA",D6*E6,0)+IF(J11&lt;&gt;"NA",J11*K11,0)+IF(D16&lt;&gt;"NA",D16*E16,0)+IF(J16&lt;&gt;"NA",J16*K16,0)+IF(D21&lt;&gt;"NA",D21*E21,0)+IF(G21&lt;&gt;"NA",G21*H21,0)+IF(G21&lt;&gt;"NA",G21*H21,0))/(IF(G6&lt;&gt;"NA",H6,0)+IF(J6&lt;&gt;"NA",K6,0)+IF(D11&lt;&gt;"NA",E11,0)+IF(G16&lt;&gt;"NA",H16,0)+IF(G11&lt;&gt;"NA",H11,0)+IF(D6&lt;&gt;"NA",E6,0)+IF(J11&lt;&gt;"NA",K11,0)+IF(D16&lt;&gt;"NA",E16,0)+IF(J16&lt;&gt;"NA",K16,0)+IF(D21&lt;&gt;"NA",E21,0)+IF(G21&lt;&gt;"NA",H21,0))</f>
        <v>69.37347666933515</v>
      </c>
      <c r="H3" s="76" t="s">
        <v>292</v>
      </c>
      <c r="I3" s="90"/>
      <c r="J3" s="93"/>
      <c r="K3" s="94"/>
      <c r="L3" s="43"/>
    </row>
    <row r="4" spans="1:12" ht="16.5" customHeight="1" thickBot="1">
      <c r="A4" s="44"/>
      <c r="B4" s="116">
        <v>12177</v>
      </c>
      <c r="C4" s="117"/>
      <c r="D4" s="115" t="s">
        <v>265</v>
      </c>
      <c r="E4" s="114"/>
      <c r="F4" s="53">
        <v>1600</v>
      </c>
      <c r="G4" s="54">
        <f>(IF(G7&lt;&gt;"NA",G7*H7,0)+IF(J7&lt;&gt;"NA",J7*K7,0)+IF(D12&lt;&gt;"NA",D12*E12,0)+IF(G17&lt;&gt;"NA",G17*H17,0)+IF(G12&lt;&gt;"NA",G12*H12,0)+IF(D7&lt;&gt;"NA",D7*E7,0)+IF(J12&lt;&gt;"NA",J12*K12,0)+IF(D17&lt;&gt;"NA",D17*E17,0)+IF(J17&lt;&gt;"NA",J17*K17,0)+IF(D22&lt;&gt;"NA",D22*E22,0)+IF(G22&lt;&gt;"NA",G22*H22,0))/(IF(G7&lt;&gt;"NA",H7,0)+IF(J7&lt;&gt;"NA",K7,0)+IF(D12&lt;&gt;"NA",E12,0)+IF(G17&lt;&gt;"NA",H17,0)+IF(G12&lt;&gt;"NA",H12,0)+IF(D7&lt;&gt;"NA",E7,0)+IF(J12&lt;&gt;"NA",K12,0)+IF(D17&lt;&gt;"NA",E17,0)+IF(J17&lt;&gt;"NA",K17,0)+IF(D22&lt;&gt;"NA",E22,0)+IF(G22&lt;&gt;"NA",H22,0)+IF(D22&lt;&gt;"NA",E22,0)+IF(G22&lt;&gt;"NA",H22,0))</f>
        <v>7809.000566192285</v>
      </c>
      <c r="H4" s="72" t="s">
        <v>292</v>
      </c>
      <c r="I4" s="95"/>
      <c r="J4" s="96"/>
      <c r="K4" s="97"/>
      <c r="L4" s="73"/>
    </row>
    <row r="5" spans="1:12" ht="16.5" customHeight="1">
      <c r="A5" s="45"/>
      <c r="B5" s="101" t="s">
        <v>296</v>
      </c>
      <c r="C5" s="110" t="s">
        <v>257</v>
      </c>
      <c r="D5" s="110"/>
      <c r="E5" s="102" t="s">
        <v>266</v>
      </c>
      <c r="F5" s="113" t="s">
        <v>269</v>
      </c>
      <c r="G5" s="113"/>
      <c r="H5" s="103" t="s">
        <v>266</v>
      </c>
      <c r="I5" s="113" t="s">
        <v>9</v>
      </c>
      <c r="J5" s="113"/>
      <c r="K5" s="103" t="s">
        <v>266</v>
      </c>
      <c r="L5" s="45"/>
    </row>
    <row r="6" spans="1:12" ht="16.5" customHeight="1">
      <c r="A6" s="45"/>
      <c r="B6" s="55" t="s">
        <v>263</v>
      </c>
      <c r="C6" s="78">
        <f>IF(C8&lt;&gt;"NA",4.0536*LN(C8)+39.824,"NA")</f>
        <v>70.41194723333354</v>
      </c>
      <c r="D6" s="78">
        <f>IF(D8&lt;&gt;"NA",4.0536*LN(D8)+39.824,"NA")</f>
        <v>70.41194723333354</v>
      </c>
      <c r="E6" s="56">
        <v>0.71</v>
      </c>
      <c r="F6" s="78" t="str">
        <f>IF(F8&lt;&gt;"NA",0.2137*(F8)+33.79,"NA")</f>
        <v>NA</v>
      </c>
      <c r="G6" s="78" t="str">
        <f>IF(G8&lt;&gt;"NA",0.2137*(G8)+33.79,"NA")</f>
        <v>NA</v>
      </c>
      <c r="H6" s="56">
        <v>0.81</v>
      </c>
      <c r="I6" s="78" t="str">
        <f>IF(I8&lt;&gt;"NA",4.6243*LN(I8)+36.162,"NA")</f>
        <v>NA</v>
      </c>
      <c r="J6" s="78" t="str">
        <f>IF(J8&lt;&gt;"NA",4.6243*LN(J8)+36.162,"NA")</f>
        <v>NA</v>
      </c>
      <c r="K6" s="56">
        <v>0.747</v>
      </c>
      <c r="L6" s="45"/>
    </row>
    <row r="7" spans="1:12" ht="16.5" customHeight="1">
      <c r="A7" s="45"/>
      <c r="B7" s="55" t="s">
        <v>264</v>
      </c>
      <c r="C7" s="57">
        <f>IF(C8&lt;&gt;"NA",84.955*C8^0.6234,"NA")</f>
        <v>9378.905824256815</v>
      </c>
      <c r="D7" s="57">
        <f>IF(D8&lt;&gt;"NA",84.955*D8^0.6234,"NA")</f>
        <v>9378.905824256815</v>
      </c>
      <c r="E7" s="56">
        <v>0.91</v>
      </c>
      <c r="F7" s="57" t="str">
        <f>IF(F8&lt;&gt;"NA",145.59*2.718^(0.024*F8),"NA")</f>
        <v>NA</v>
      </c>
      <c r="G7" s="57" t="str">
        <f>IF(G8&lt;&gt;"NA",145.59*2.718^(0.024*G8),"NA")</f>
        <v>NA</v>
      </c>
      <c r="H7" s="56">
        <v>0.8</v>
      </c>
      <c r="I7" s="57" t="str">
        <f>IF(I8&lt;&gt;"NA",4829+3.1043*I8,"NA")</f>
        <v>NA</v>
      </c>
      <c r="J7" s="57" t="str">
        <f>IF(J8&lt;&gt;"NA",4829+3.1043*J8,"NA")</f>
        <v>NA</v>
      </c>
      <c r="K7" s="56">
        <v>0.802</v>
      </c>
      <c r="L7" s="45"/>
    </row>
    <row r="8" spans="1:12" ht="16.5" customHeight="1">
      <c r="A8" s="45"/>
      <c r="B8" s="58" t="s">
        <v>262</v>
      </c>
      <c r="C8" s="79">
        <v>1892.9128685226246</v>
      </c>
      <c r="D8" s="64">
        <v>1892.9128685226246</v>
      </c>
      <c r="E8" s="60"/>
      <c r="F8" s="59" t="s">
        <v>1</v>
      </c>
      <c r="G8" s="59" t="s">
        <v>1</v>
      </c>
      <c r="H8" s="60" t="s">
        <v>1</v>
      </c>
      <c r="I8" s="61" t="s">
        <v>1</v>
      </c>
      <c r="J8" s="61" t="s">
        <v>1</v>
      </c>
      <c r="K8" s="60"/>
      <c r="L8" s="45"/>
    </row>
    <row r="9" spans="1:12" ht="16.5" customHeight="1">
      <c r="A9" s="45"/>
      <c r="B9" s="100"/>
      <c r="C9" s="105" t="s">
        <v>276</v>
      </c>
      <c r="D9" s="105"/>
      <c r="E9" s="60"/>
      <c r="F9" s="105" t="s">
        <v>279</v>
      </c>
      <c r="G9" s="105"/>
      <c r="H9" s="60"/>
      <c r="I9" s="105" t="s">
        <v>252</v>
      </c>
      <c r="J9" s="105"/>
      <c r="K9" s="60"/>
      <c r="L9" s="45"/>
    </row>
    <row r="10" spans="1:12" ht="16.5" customHeight="1">
      <c r="A10" s="45"/>
      <c r="B10" s="101" t="s">
        <v>297</v>
      </c>
      <c r="C10" s="113" t="s">
        <v>256</v>
      </c>
      <c r="D10" s="113"/>
      <c r="E10" s="103" t="s">
        <v>266</v>
      </c>
      <c r="F10" s="110" t="s">
        <v>271</v>
      </c>
      <c r="G10" s="110"/>
      <c r="H10" s="102" t="s">
        <v>266</v>
      </c>
      <c r="I10" s="110" t="s">
        <v>0</v>
      </c>
      <c r="J10" s="110"/>
      <c r="K10" s="102" t="s">
        <v>266</v>
      </c>
      <c r="L10" s="45"/>
    </row>
    <row r="11" spans="1:12" ht="16.5" customHeight="1">
      <c r="A11" s="45"/>
      <c r="B11" s="55" t="s">
        <v>263</v>
      </c>
      <c r="C11" s="78">
        <f>IF(C13&lt;&gt;"NA",-5.6682*(C13)+85.177,"NA")</f>
        <v>68.51249200000001</v>
      </c>
      <c r="D11" s="78">
        <f>IF(D13&lt;&gt;"NA",-5.6682*(D13)+85.177,"NA")</f>
        <v>68.51249200000001</v>
      </c>
      <c r="E11" s="56">
        <v>0.78</v>
      </c>
      <c r="F11" s="78" t="str">
        <f>IF(F13&lt;&gt;"NA",17.063*LN(F13)-16.506,"NA")</f>
        <v>NA</v>
      </c>
      <c r="G11" s="78" t="str">
        <f>IF(G13&lt;&gt;"NA",17.063*LN(G13)-16.506,"NA")</f>
        <v>NA</v>
      </c>
      <c r="H11" s="56">
        <v>0.72</v>
      </c>
      <c r="I11" s="78" t="str">
        <f>IF(I13&lt;&gt;"NA",-0.2409*I13+76.3,"NA")</f>
        <v>NA</v>
      </c>
      <c r="J11" s="78" t="str">
        <f>IF(J13&lt;&gt;"NA",-0.2409*J13+76.3,"NA")</f>
        <v>NA</v>
      </c>
      <c r="K11" s="56">
        <v>0.55</v>
      </c>
      <c r="L11" s="45"/>
    </row>
    <row r="12" spans="1:12" ht="16.5" customHeight="1">
      <c r="A12" s="45"/>
      <c r="B12" s="55" t="s">
        <v>264</v>
      </c>
      <c r="C12" s="57">
        <f>IF(C13&lt;&gt;"NA",44262*C13^(-1.93),"NA")</f>
        <v>5522.308774662026</v>
      </c>
      <c r="D12" s="57">
        <f>IF(D13&lt;&gt;"NA",44262*D13^(-1.93),"NA")</f>
        <v>5522.308774662026</v>
      </c>
      <c r="E12" s="56">
        <v>0.73</v>
      </c>
      <c r="F12" s="57" t="str">
        <f>IF(F13&lt;&gt;"NA",394*(2.718^(0.0182*F13)),"NA")</f>
        <v>NA</v>
      </c>
      <c r="G12" s="57" t="str">
        <f>IF(G13&lt;&gt;"NA",394*(2.718^(0.0182*G13)),"NA")</f>
        <v>NA</v>
      </c>
      <c r="H12" s="56">
        <v>0.76</v>
      </c>
      <c r="I12" s="57" t="str">
        <f>IF(I13&lt;&gt;"NA",23603*2.718^(-0.055*I13),"NA")</f>
        <v>NA</v>
      </c>
      <c r="J12" s="57" t="str">
        <f>IF(J13&lt;&gt;"NA",23603*2.718^(-0.055*J13),"NA")</f>
        <v>NA</v>
      </c>
      <c r="K12" s="56">
        <v>0.81</v>
      </c>
      <c r="L12" s="45"/>
    </row>
    <row r="13" spans="1:12" ht="16.5" customHeight="1">
      <c r="A13" s="45"/>
      <c r="B13" s="58" t="s">
        <v>262</v>
      </c>
      <c r="C13" s="62">
        <v>2.94</v>
      </c>
      <c r="D13" s="62">
        <v>2.94</v>
      </c>
      <c r="E13" s="60"/>
      <c r="F13" s="59" t="s">
        <v>1</v>
      </c>
      <c r="G13" s="59" t="s">
        <v>1</v>
      </c>
      <c r="H13" s="60"/>
      <c r="I13" s="65" t="s">
        <v>1</v>
      </c>
      <c r="J13" s="65" t="s">
        <v>1</v>
      </c>
      <c r="K13" s="60"/>
      <c r="L13" s="45"/>
    </row>
    <row r="14" spans="1:12" ht="16.5" customHeight="1">
      <c r="A14" s="45"/>
      <c r="B14" s="100"/>
      <c r="C14" s="105" t="s">
        <v>273</v>
      </c>
      <c r="D14" s="105"/>
      <c r="E14" s="60"/>
      <c r="F14" s="105" t="s">
        <v>253</v>
      </c>
      <c r="G14" s="105"/>
      <c r="H14" s="60"/>
      <c r="I14" s="105" t="s">
        <v>281</v>
      </c>
      <c r="J14" s="105"/>
      <c r="K14" s="60"/>
      <c r="L14" s="45"/>
    </row>
    <row r="15" spans="1:12" ht="16.5" customHeight="1">
      <c r="A15" s="45"/>
      <c r="B15" s="101" t="s">
        <v>298</v>
      </c>
      <c r="C15" s="110" t="s">
        <v>2</v>
      </c>
      <c r="D15" s="110"/>
      <c r="E15" s="102" t="s">
        <v>266</v>
      </c>
      <c r="F15" s="110" t="s">
        <v>270</v>
      </c>
      <c r="G15" s="110"/>
      <c r="H15" s="102" t="s">
        <v>266</v>
      </c>
      <c r="I15" s="110" t="s">
        <v>272</v>
      </c>
      <c r="J15" s="110"/>
      <c r="K15" s="102" t="s">
        <v>266</v>
      </c>
      <c r="L15" s="45"/>
    </row>
    <row r="16" spans="1:13" ht="16.5" customHeight="1">
      <c r="A16" s="45"/>
      <c r="B16" s="55" t="s">
        <v>263</v>
      </c>
      <c r="C16" s="78">
        <f>IF(C18&lt;&gt;"NA",0.2758*C18+53.145,"NA")</f>
        <v>68.31400000000001</v>
      </c>
      <c r="D16" s="78">
        <f>IF(D18&lt;&gt;"NA",0.2758*D18+53.145,"NA")</f>
        <v>68.31400000000001</v>
      </c>
      <c r="E16" s="56">
        <v>0.59</v>
      </c>
      <c r="F16" s="78" t="str">
        <f>IF(F18&lt;&gt;"NA",-0.0452*F18+71.601,"NA")</f>
        <v>NA</v>
      </c>
      <c r="G16" s="78" t="str">
        <f>IF(G18&lt;&gt;"NA",-0.0452*G18+71.601,"NA")</f>
        <v>NA</v>
      </c>
      <c r="H16" s="56">
        <v>0.72</v>
      </c>
      <c r="I16" s="78" t="str">
        <f>IF(I18&lt;&gt;"NA",0.19119*I18+66.731,"NA")</f>
        <v>NA</v>
      </c>
      <c r="J16" s="78" t="str">
        <f>IF(J18&lt;&gt;"NA",0.19119*J18+66.731,"NA")</f>
        <v>NA</v>
      </c>
      <c r="K16" s="56">
        <v>0.39</v>
      </c>
      <c r="L16" s="45"/>
      <c r="M16" t="s">
        <v>267</v>
      </c>
    </row>
    <row r="17" spans="1:12" ht="16.5" customHeight="1">
      <c r="A17" s="45"/>
      <c r="B17" s="55" t="s">
        <v>264</v>
      </c>
      <c r="C17" s="57">
        <f>IF(C18&lt;&gt;"NA",772.44*2.718^(0.0402*C18),"NA")</f>
        <v>7046.77320724531</v>
      </c>
      <c r="D17" s="57">
        <f>IF(D18&lt;&gt;"NA",772.44*2.718^(0.0402*D18),"NA")</f>
        <v>7046.77320724531</v>
      </c>
      <c r="E17" s="56">
        <v>0.72</v>
      </c>
      <c r="F17" s="57" t="str">
        <f>IF(F18&lt;&gt;"NA",16456*F18^-0.339,"NA")</f>
        <v>NA</v>
      </c>
      <c r="G17" s="57" t="str">
        <f>IF(G18&lt;&gt;"NA",16456*G18^-0.339,"NA")</f>
        <v>NA</v>
      </c>
      <c r="H17" s="56">
        <v>0.54</v>
      </c>
      <c r="I17" s="57" t="str">
        <f>IF(I18&lt;&gt;"NA",2311.8*2.718^(0.046589*I18),"NA")</f>
        <v>NA</v>
      </c>
      <c r="J17" s="57" t="str">
        <f>IF(J18&lt;&gt;"NA",2311.8*2.718^(0.046589*J18),"NA")</f>
        <v>NA</v>
      </c>
      <c r="K17" s="56">
        <v>0.66</v>
      </c>
      <c r="L17" s="45"/>
    </row>
    <row r="18" spans="1:12" ht="16.5" customHeight="1">
      <c r="A18" s="45"/>
      <c r="B18" s="58" t="s">
        <v>262</v>
      </c>
      <c r="C18" s="66">
        <v>55</v>
      </c>
      <c r="D18" s="66">
        <v>55</v>
      </c>
      <c r="E18" s="67">
        <v>27.450669636432313</v>
      </c>
      <c r="F18" s="63" t="s">
        <v>1</v>
      </c>
      <c r="G18" s="63" t="s">
        <v>1</v>
      </c>
      <c r="H18" s="60">
        <v>151</v>
      </c>
      <c r="I18" s="65" t="s">
        <v>1</v>
      </c>
      <c r="J18" s="65" t="s">
        <v>1</v>
      </c>
      <c r="K18" s="60">
        <v>5</v>
      </c>
      <c r="L18" s="45"/>
    </row>
    <row r="19" spans="1:12" ht="16.5" customHeight="1">
      <c r="A19" s="45"/>
      <c r="B19" s="100"/>
      <c r="C19" s="118" t="s">
        <v>275</v>
      </c>
      <c r="D19" s="118"/>
      <c r="E19" s="60"/>
      <c r="F19" s="105" t="s">
        <v>290</v>
      </c>
      <c r="G19" s="105"/>
      <c r="H19" s="60"/>
      <c r="I19" s="105" t="s">
        <v>260</v>
      </c>
      <c r="J19" s="108"/>
      <c r="K19" s="60"/>
      <c r="L19" s="45"/>
    </row>
    <row r="20" spans="1:12" ht="16.5" customHeight="1">
      <c r="A20" s="45"/>
      <c r="B20" s="101" t="s">
        <v>299</v>
      </c>
      <c r="C20" s="110" t="s">
        <v>258</v>
      </c>
      <c r="D20" s="110"/>
      <c r="E20" s="102" t="s">
        <v>266</v>
      </c>
      <c r="F20" s="110" t="s">
        <v>259</v>
      </c>
      <c r="G20" s="110"/>
      <c r="H20" s="102" t="s">
        <v>266</v>
      </c>
      <c r="I20" s="80"/>
      <c r="J20" s="87" t="s">
        <v>294</v>
      </c>
      <c r="K20" s="81"/>
      <c r="L20" s="45"/>
    </row>
    <row r="21" spans="1:12" s="4" customFormat="1" ht="16.5" customHeight="1">
      <c r="A21" s="45"/>
      <c r="B21" s="55" t="s">
        <v>263</v>
      </c>
      <c r="C21" s="78">
        <f>IF($E$23&lt;&gt;"NA",VLOOKUP($E$23,$B$27:$G$32,4),"NA")</f>
        <v>70.58944444444445</v>
      </c>
      <c r="D21" s="78">
        <f>IF($E$24&lt;&gt;"NA",VLOOKUP($E$24,$B$27:$G$32,4),"NA")</f>
        <v>70.58944444444445</v>
      </c>
      <c r="E21" s="56">
        <v>0.46</v>
      </c>
      <c r="F21" s="78" t="str">
        <f>IF(F23&lt;&gt;"NA",0.52*F23+37.638,"NA")</f>
        <v>NA</v>
      </c>
      <c r="G21" s="78" t="str">
        <f>IF(G23&lt;&gt;"NA",0.52*G23+37.638,"NA")</f>
        <v>NA</v>
      </c>
      <c r="H21" s="56">
        <v>0.46</v>
      </c>
      <c r="I21" s="82"/>
      <c r="J21" s="83"/>
      <c r="K21" s="84"/>
      <c r="L21" s="45"/>
    </row>
    <row r="22" spans="1:12" s="4" customFormat="1" ht="16.5" customHeight="1">
      <c r="A22" s="45"/>
      <c r="B22" s="55" t="s">
        <v>264</v>
      </c>
      <c r="C22" s="68">
        <f>IF($E$23&lt;&gt;"NA",VLOOKUP($E$23,$B$27:$F$32,5),"NA")</f>
        <v>17027.777777777777</v>
      </c>
      <c r="D22" s="68">
        <f>IF($E$24&lt;&gt;"NA",VLOOKUP($E$24,$B$27:$F$32,5),"NA")</f>
        <v>17027.777777777777</v>
      </c>
      <c r="E22" s="56">
        <v>0.56</v>
      </c>
      <c r="F22" s="57" t="str">
        <f>IF(F23&lt;&gt;"NA",662.34*F23-25215,"NA")</f>
        <v>NA</v>
      </c>
      <c r="G22" s="57" t="str">
        <f>IF(G23&lt;&gt;"NA",662.34*G23-25215,"NA")</f>
        <v>NA</v>
      </c>
      <c r="H22" s="56">
        <v>0.44</v>
      </c>
      <c r="I22" s="82"/>
      <c r="J22" s="84"/>
      <c r="K22" s="84"/>
      <c r="L22" s="45"/>
    </row>
    <row r="23" spans="1:12" s="4" customFormat="1" ht="16.5" customHeight="1">
      <c r="A23" s="45"/>
      <c r="B23" s="58" t="s">
        <v>262</v>
      </c>
      <c r="C23" s="59" t="s">
        <v>5</v>
      </c>
      <c r="D23" s="69" t="s">
        <v>5</v>
      </c>
      <c r="E23" s="67">
        <v>3</v>
      </c>
      <c r="F23" s="65" t="s">
        <v>1</v>
      </c>
      <c r="G23" s="65" t="s">
        <v>1</v>
      </c>
      <c r="H23" s="60"/>
      <c r="I23" s="82"/>
      <c r="J23" s="84"/>
      <c r="K23" s="84"/>
      <c r="L23" s="45"/>
    </row>
    <row r="24" spans="1:12" s="4" customFormat="1" ht="16.5" customHeight="1">
      <c r="A24" s="45"/>
      <c r="B24" s="100"/>
      <c r="C24" s="70" t="s">
        <v>293</v>
      </c>
      <c r="D24" s="70" t="str">
        <f>IF(D23&lt;&gt;"NA",VLOOKUP(E24,B27:G32,2,0))</f>
        <v>Parliamentary (90)</v>
      </c>
      <c r="E24" s="71">
        <v>3</v>
      </c>
      <c r="F24" s="111" t="s">
        <v>277</v>
      </c>
      <c r="G24" s="111"/>
      <c r="H24" s="60"/>
      <c r="I24" s="82"/>
      <c r="J24" s="84"/>
      <c r="K24" s="84"/>
      <c r="L24" s="45"/>
    </row>
    <row r="25" spans="1:12" s="4" customFormat="1" ht="21.75" customHeight="1">
      <c r="A25" s="109" t="s">
        <v>289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45" t="s">
        <v>267</v>
      </c>
    </row>
    <row r="26" spans="1:12" s="4" customFormat="1" ht="15.75" customHeight="1">
      <c r="A26" s="45"/>
      <c r="B26" s="46"/>
      <c r="C26" s="46" t="s">
        <v>258</v>
      </c>
      <c r="E26" s="46" t="s">
        <v>291</v>
      </c>
      <c r="F26" s="50" t="s">
        <v>265</v>
      </c>
      <c r="G26" s="46"/>
      <c r="L26" s="45"/>
    </row>
    <row r="27" spans="1:12" s="4" customFormat="1" ht="15.75" customHeight="1">
      <c r="A27" s="45"/>
      <c r="B27" s="47">
        <v>1</v>
      </c>
      <c r="C27" s="46" t="s">
        <v>283</v>
      </c>
      <c r="E27" s="47">
        <v>75.95545454545456</v>
      </c>
      <c r="F27" s="48">
        <v>27327.2727272727</v>
      </c>
      <c r="G27" s="46" t="s">
        <v>1</v>
      </c>
      <c r="L27" s="45"/>
    </row>
    <row r="28" spans="1:12" s="4" customFormat="1" ht="15.75" customHeight="1">
      <c r="A28" s="45"/>
      <c r="B28" s="47">
        <v>2</v>
      </c>
      <c r="C28" s="46" t="s">
        <v>284</v>
      </c>
      <c r="E28" s="47">
        <v>71.93928571428572</v>
      </c>
      <c r="F28" s="48">
        <v>36178.57142857143</v>
      </c>
      <c r="G28" s="46"/>
      <c r="L28" s="49"/>
    </row>
    <row r="29" spans="1:12" s="4" customFormat="1" ht="15.75" customHeight="1">
      <c r="A29" s="45"/>
      <c r="B29" s="47">
        <v>3</v>
      </c>
      <c r="C29" s="46" t="s">
        <v>285</v>
      </c>
      <c r="E29" s="47">
        <v>70.58944444444445</v>
      </c>
      <c r="F29" s="48">
        <v>17027.777777777777</v>
      </c>
      <c r="G29" s="46"/>
      <c r="K29" s="31"/>
      <c r="L29" s="22"/>
    </row>
    <row r="30" spans="1:12" s="4" customFormat="1" ht="15.75" customHeight="1">
      <c r="A30" s="45"/>
      <c r="B30" s="47">
        <v>4</v>
      </c>
      <c r="C30" s="46" t="s">
        <v>286</v>
      </c>
      <c r="E30" s="47">
        <v>67.65666666666668</v>
      </c>
      <c r="F30" s="48">
        <v>4916.666666666667</v>
      </c>
      <c r="G30" s="46"/>
      <c r="K30" s="32"/>
      <c r="L30" s="22"/>
    </row>
    <row r="31" spans="1:12" s="4" customFormat="1" ht="15.75" customHeight="1">
      <c r="A31" s="45"/>
      <c r="B31" s="47">
        <v>5</v>
      </c>
      <c r="C31" s="46" t="s">
        <v>287</v>
      </c>
      <c r="E31" s="47">
        <v>62.16671875</v>
      </c>
      <c r="F31" s="48">
        <v>6031.25</v>
      </c>
      <c r="G31" s="46"/>
      <c r="K31" s="32"/>
      <c r="L31" s="22"/>
    </row>
    <row r="32" spans="1:12" s="4" customFormat="1" ht="12" customHeight="1">
      <c r="A32" s="45"/>
      <c r="B32" s="47">
        <v>6</v>
      </c>
      <c r="C32" s="46" t="s">
        <v>288</v>
      </c>
      <c r="E32" s="47">
        <v>49.25</v>
      </c>
      <c r="F32" s="48">
        <v>600</v>
      </c>
      <c r="G32" s="46"/>
      <c r="L32" s="22"/>
    </row>
    <row r="33" spans="1:12" s="4" customFormat="1" ht="12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4" customFormat="1" ht="18.75">
      <c r="A34" s="3"/>
      <c r="B34" s="19"/>
      <c r="C34" s="19"/>
      <c r="E34" s="20"/>
      <c r="F34" s="20"/>
      <c r="L34" s="22"/>
    </row>
    <row r="35" spans="1:12" s="4" customFormat="1" ht="30.75" customHeight="1">
      <c r="A35" s="3"/>
      <c r="B35" s="19"/>
      <c r="C35" s="19"/>
      <c r="E35" s="20"/>
      <c r="F35" s="20"/>
      <c r="L35" s="22"/>
    </row>
    <row r="36" spans="1:12" s="4" customFormat="1" ht="18.75">
      <c r="A36" s="3"/>
      <c r="B36" s="19"/>
      <c r="C36" s="19"/>
      <c r="E36" s="20"/>
      <c r="F36" s="20"/>
      <c r="L36" s="22"/>
    </row>
    <row r="41" ht="15.75" customHeight="1"/>
  </sheetData>
  <sheetProtection selectLockedCells="1"/>
  <mergeCells count="27">
    <mergeCell ref="C19:D19"/>
    <mergeCell ref="C15:D15"/>
    <mergeCell ref="I15:J15"/>
    <mergeCell ref="I10:J10"/>
    <mergeCell ref="I9:J9"/>
    <mergeCell ref="F5:G5"/>
    <mergeCell ref="I5:J5"/>
    <mergeCell ref="C9:D9"/>
    <mergeCell ref="I14:J14"/>
    <mergeCell ref="C1:D1"/>
    <mergeCell ref="F10:G10"/>
    <mergeCell ref="C10:D10"/>
    <mergeCell ref="C5:D5"/>
    <mergeCell ref="D3:E3"/>
    <mergeCell ref="D4:E4"/>
    <mergeCell ref="B4:C4"/>
    <mergeCell ref="F9:G9"/>
    <mergeCell ref="C14:D14"/>
    <mergeCell ref="F14:G14"/>
    <mergeCell ref="B3:C3"/>
    <mergeCell ref="I19:J19"/>
    <mergeCell ref="A25:K25"/>
    <mergeCell ref="C20:D20"/>
    <mergeCell ref="F20:G20"/>
    <mergeCell ref="F24:G24"/>
    <mergeCell ref="F15:G15"/>
    <mergeCell ref="F19:G19"/>
  </mergeCells>
  <printOptions horizontalCentered="1" verticalCentered="1"/>
  <pageMargins left="0.36" right="0.51" top="0.39" bottom="0.25" header="0.28" footer="0.25"/>
  <pageSetup horizontalDpi="300" verticalDpi="300" orientation="landscape" scale="10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221"/>
  <sheetViews>
    <sheetView zoomScale="90" zoomScaleNormal="90" zoomScalePageLayoutView="0" workbookViewId="0" topLeftCell="A1">
      <pane xSplit="1" ySplit="1" topLeftCell="D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" sqref="N1:N16384"/>
    </sheetView>
  </sheetViews>
  <sheetFormatPr defaultColWidth="8.796875" defaultRowHeight="15"/>
  <cols>
    <col min="1" max="1" width="23.59765625" style="25" customWidth="1"/>
    <col min="2" max="2" width="12.19921875" style="9" customWidth="1"/>
    <col min="3" max="3" width="9.69921875" style="9" customWidth="1"/>
    <col min="4" max="4" width="9.59765625" style="9" customWidth="1"/>
    <col min="5" max="5" width="8.59765625" style="9" customWidth="1"/>
    <col min="6" max="6" width="8.3984375" style="0" customWidth="1"/>
    <col min="7" max="7" width="10.796875" style="33" customWidth="1"/>
    <col min="8" max="8" width="12.09765625" style="6" customWidth="1"/>
    <col min="9" max="9" width="8.59765625" style="9" customWidth="1"/>
    <col min="10" max="10" width="8.69921875" style="7" customWidth="1"/>
    <col min="12" max="12" width="8.69921875" style="0" customWidth="1"/>
    <col min="13" max="13" width="11.59765625" style="0" customWidth="1"/>
    <col min="14" max="14" width="8.8984375" style="30" customWidth="1"/>
    <col min="15" max="15" width="12" style="0" customWidth="1"/>
    <col min="16" max="16" width="6.3984375" style="0" customWidth="1"/>
    <col min="17" max="17" width="6.69921875" style="7" customWidth="1"/>
  </cols>
  <sheetData>
    <row r="1" spans="1:17" ht="36">
      <c r="A1" s="21" t="s">
        <v>12</v>
      </c>
      <c r="B1" s="10" t="s">
        <v>13</v>
      </c>
      <c r="C1" s="11" t="s">
        <v>240</v>
      </c>
      <c r="D1" s="10" t="s">
        <v>14</v>
      </c>
      <c r="E1" s="10" t="s">
        <v>239</v>
      </c>
      <c r="F1" s="13" t="s">
        <v>245</v>
      </c>
      <c r="G1" s="37" t="s">
        <v>268</v>
      </c>
      <c r="H1" s="13" t="s">
        <v>242</v>
      </c>
      <c r="I1" s="10" t="s">
        <v>255</v>
      </c>
      <c r="J1" s="14" t="s">
        <v>243</v>
      </c>
      <c r="K1" s="12" t="s">
        <v>241</v>
      </c>
      <c r="L1" s="17" t="s">
        <v>246</v>
      </c>
      <c r="M1" s="35" t="s">
        <v>274</v>
      </c>
      <c r="N1" s="29" t="s">
        <v>254</v>
      </c>
      <c r="O1" s="13" t="s">
        <v>3</v>
      </c>
      <c r="P1" s="16" t="s">
        <v>251</v>
      </c>
      <c r="Q1" s="15" t="s">
        <v>259</v>
      </c>
    </row>
    <row r="2" spans="1:17" ht="15.75" customHeight="1">
      <c r="A2" s="23" t="s">
        <v>247</v>
      </c>
      <c r="B2" s="8">
        <v>32738376</v>
      </c>
      <c r="C2" s="39">
        <v>44.2</v>
      </c>
      <c r="D2" s="28">
        <v>800</v>
      </c>
      <c r="E2" s="8" t="s">
        <v>15</v>
      </c>
      <c r="F2" s="8">
        <v>82.47201999268383</v>
      </c>
      <c r="G2" s="38">
        <v>85</v>
      </c>
      <c r="H2" s="8">
        <v>43.313083092453944</v>
      </c>
      <c r="I2" s="27">
        <v>6.58</v>
      </c>
      <c r="J2" s="8" t="s">
        <v>1</v>
      </c>
      <c r="K2" s="8" t="s">
        <v>1</v>
      </c>
      <c r="L2" s="8">
        <v>23</v>
      </c>
      <c r="M2" s="35" t="s">
        <v>1</v>
      </c>
      <c r="N2" s="29" t="s">
        <v>1</v>
      </c>
      <c r="O2" s="8" t="s">
        <v>6</v>
      </c>
      <c r="P2" s="8">
        <v>5</v>
      </c>
      <c r="Q2" s="8" t="s">
        <v>1</v>
      </c>
    </row>
    <row r="3" spans="1:17" ht="15.75" customHeight="1">
      <c r="A3" s="23" t="s">
        <v>16</v>
      </c>
      <c r="B3" s="8">
        <v>3619778</v>
      </c>
      <c r="C3" s="39">
        <v>77.8</v>
      </c>
      <c r="D3" s="28">
        <v>6400</v>
      </c>
      <c r="E3" s="8" t="s">
        <v>15</v>
      </c>
      <c r="F3" s="8">
        <v>1253.6680426258185</v>
      </c>
      <c r="G3" s="38" t="s">
        <v>1</v>
      </c>
      <c r="H3" s="8">
        <v>996.4699492620819</v>
      </c>
      <c r="I3" s="26">
        <v>2.02</v>
      </c>
      <c r="J3" s="8">
        <v>173</v>
      </c>
      <c r="K3" s="8">
        <v>10.855519999999999</v>
      </c>
      <c r="L3" s="8">
        <v>44</v>
      </c>
      <c r="M3" s="36" t="s">
        <v>1</v>
      </c>
      <c r="N3" s="29">
        <v>26.584309866516676</v>
      </c>
      <c r="O3" s="8" t="s">
        <v>5</v>
      </c>
      <c r="P3" s="8">
        <v>3</v>
      </c>
      <c r="Q3" s="8">
        <v>73.3</v>
      </c>
    </row>
    <row r="4" spans="1:17" ht="15.75" customHeight="1">
      <c r="A4" s="23" t="s">
        <v>17</v>
      </c>
      <c r="B4" s="8">
        <v>33769668</v>
      </c>
      <c r="C4" s="39">
        <v>73.8</v>
      </c>
      <c r="D4" s="28">
        <v>7100</v>
      </c>
      <c r="E4" s="8" t="s">
        <v>15</v>
      </c>
      <c r="F4" s="8">
        <v>1515.8573664390185</v>
      </c>
      <c r="G4" s="38">
        <v>178</v>
      </c>
      <c r="H4" s="8">
        <v>796.8689535236176</v>
      </c>
      <c r="I4" s="26">
        <v>1.82</v>
      </c>
      <c r="J4" s="8">
        <v>151</v>
      </c>
      <c r="K4" s="8">
        <v>8.849082113859577</v>
      </c>
      <c r="L4" s="8">
        <v>59</v>
      </c>
      <c r="M4" s="36">
        <v>2.961237285483529</v>
      </c>
      <c r="N4" s="29">
        <v>27.450669636432313</v>
      </c>
      <c r="O4" s="8" t="s">
        <v>6</v>
      </c>
      <c r="P4" s="8">
        <v>5</v>
      </c>
      <c r="Q4" s="8">
        <v>64.7</v>
      </c>
    </row>
    <row r="5" spans="1:17" ht="15.75" customHeight="1">
      <c r="A5" s="23" t="s">
        <v>18</v>
      </c>
      <c r="B5" s="8">
        <v>64827</v>
      </c>
      <c r="C5" s="39">
        <v>73.5</v>
      </c>
      <c r="D5" s="28">
        <v>5800</v>
      </c>
      <c r="E5" s="8" t="s">
        <v>19</v>
      </c>
      <c r="F5" s="8" t="s">
        <v>1</v>
      </c>
      <c r="G5" s="38" t="s">
        <v>1</v>
      </c>
      <c r="H5" s="8">
        <v>2582.2573927530198</v>
      </c>
      <c r="I5" s="26">
        <v>3.35</v>
      </c>
      <c r="J5" s="8" t="s">
        <v>1</v>
      </c>
      <c r="K5" s="8" t="s">
        <v>1</v>
      </c>
      <c r="L5" s="8" t="s">
        <v>1</v>
      </c>
      <c r="M5" s="36" t="s">
        <v>1</v>
      </c>
      <c r="N5" s="29" t="s">
        <v>1</v>
      </c>
      <c r="O5" s="8" t="s">
        <v>1</v>
      </c>
      <c r="P5" s="8" t="s">
        <v>1</v>
      </c>
      <c r="Q5" s="8" t="s">
        <v>1</v>
      </c>
    </row>
    <row r="6" spans="1:17" ht="15.75" customHeight="1">
      <c r="A6" s="23" t="s">
        <v>20</v>
      </c>
      <c r="B6" s="8">
        <v>82627</v>
      </c>
      <c r="C6" s="39">
        <v>82.7</v>
      </c>
      <c r="D6" s="28">
        <v>38800</v>
      </c>
      <c r="E6" s="18">
        <v>2005</v>
      </c>
      <c r="F6" s="8">
        <v>4678.858000411488</v>
      </c>
      <c r="G6" s="38" t="s">
        <v>1</v>
      </c>
      <c r="H6" s="8" t="s">
        <v>1</v>
      </c>
      <c r="I6" s="26">
        <v>1.32</v>
      </c>
      <c r="J6" s="8" t="s">
        <v>1</v>
      </c>
      <c r="K6" s="8" t="s">
        <v>1</v>
      </c>
      <c r="L6" s="8">
        <v>92</v>
      </c>
      <c r="M6" s="36" t="s">
        <v>1</v>
      </c>
      <c r="N6" s="29" t="s">
        <v>1</v>
      </c>
      <c r="O6" s="8" t="s">
        <v>5</v>
      </c>
      <c r="P6" s="8">
        <v>3</v>
      </c>
      <c r="Q6" s="8" t="s">
        <v>1</v>
      </c>
    </row>
    <row r="7" spans="1:17" ht="15.75" customHeight="1">
      <c r="A7" s="24" t="s">
        <v>21</v>
      </c>
      <c r="B7" s="8">
        <v>12531357</v>
      </c>
      <c r="C7" s="39">
        <v>37.9</v>
      </c>
      <c r="D7" s="28">
        <v>9100</v>
      </c>
      <c r="E7" s="8" t="s">
        <v>15</v>
      </c>
      <c r="F7" s="8">
        <v>1643.8762378248423</v>
      </c>
      <c r="G7" s="38">
        <v>107</v>
      </c>
      <c r="H7" s="8">
        <v>246.1026367695055</v>
      </c>
      <c r="I7" s="26">
        <v>6.2</v>
      </c>
      <c r="J7" s="8">
        <v>107</v>
      </c>
      <c r="K7" s="8" t="s">
        <v>1</v>
      </c>
      <c r="L7" s="8">
        <v>36</v>
      </c>
      <c r="M7" s="36">
        <v>215.77979910715175</v>
      </c>
      <c r="N7" s="29" t="s">
        <v>1</v>
      </c>
      <c r="O7" s="8" t="s">
        <v>6</v>
      </c>
      <c r="P7" s="8">
        <v>5</v>
      </c>
      <c r="Q7" s="8" t="s">
        <v>1</v>
      </c>
    </row>
    <row r="8" spans="1:17" ht="15.75" customHeight="1">
      <c r="A8" s="24" t="s">
        <v>22</v>
      </c>
      <c r="B8" s="8">
        <v>14108</v>
      </c>
      <c r="C8" s="39">
        <v>80.5</v>
      </c>
      <c r="D8" s="28">
        <v>8800</v>
      </c>
      <c r="E8" s="8" t="s">
        <v>23</v>
      </c>
      <c r="F8" s="8">
        <v>1594.8398072015877</v>
      </c>
      <c r="G8" s="38" t="s">
        <v>1</v>
      </c>
      <c r="H8" s="8" t="s">
        <v>1</v>
      </c>
      <c r="I8" s="26">
        <v>1.75</v>
      </c>
      <c r="J8" s="8" t="s">
        <v>1</v>
      </c>
      <c r="K8" s="8" t="s">
        <v>1</v>
      </c>
      <c r="L8" s="8" t="s">
        <v>1</v>
      </c>
      <c r="M8" s="36" t="s">
        <v>1</v>
      </c>
      <c r="N8" s="29" t="s">
        <v>1</v>
      </c>
      <c r="O8" s="8" t="s">
        <v>1</v>
      </c>
      <c r="P8" s="8" t="s">
        <v>1</v>
      </c>
      <c r="Q8" s="8" t="s">
        <v>1</v>
      </c>
    </row>
    <row r="9" spans="1:17" ht="15.75" customHeight="1">
      <c r="A9" s="24" t="s">
        <v>24</v>
      </c>
      <c r="B9" s="8">
        <v>84522</v>
      </c>
      <c r="C9" s="39">
        <v>74.3</v>
      </c>
      <c r="D9" s="28">
        <v>19100</v>
      </c>
      <c r="E9" s="8" t="s">
        <v>15</v>
      </c>
      <c r="F9" s="8">
        <v>1726.1777998627576</v>
      </c>
      <c r="G9" s="38" t="s">
        <v>1</v>
      </c>
      <c r="H9" s="8">
        <v>1155.3205082700363</v>
      </c>
      <c r="I9" s="26">
        <v>2.08</v>
      </c>
      <c r="J9" s="8" t="s">
        <v>1</v>
      </c>
      <c r="K9" s="8" t="s">
        <v>1</v>
      </c>
      <c r="L9" s="8">
        <v>38</v>
      </c>
      <c r="M9" s="36" t="s">
        <v>1</v>
      </c>
      <c r="N9" s="29" t="s">
        <v>1</v>
      </c>
      <c r="O9" s="8" t="s">
        <v>5</v>
      </c>
      <c r="P9" s="8">
        <v>3</v>
      </c>
      <c r="Q9" s="8" t="s">
        <v>1</v>
      </c>
    </row>
    <row r="10" spans="1:17" ht="15.75" customHeight="1">
      <c r="A10" s="24" t="s">
        <v>25</v>
      </c>
      <c r="B10" s="8">
        <v>40482000</v>
      </c>
      <c r="C10" s="39">
        <v>76.4</v>
      </c>
      <c r="D10" s="28">
        <v>14500</v>
      </c>
      <c r="E10" s="8" t="s">
        <v>15</v>
      </c>
      <c r="F10" s="8">
        <v>1986.0678820216394</v>
      </c>
      <c r="G10" s="38">
        <v>187</v>
      </c>
      <c r="H10" s="8">
        <v>2413.912356108888</v>
      </c>
      <c r="I10" s="26">
        <v>2.37</v>
      </c>
      <c r="J10" s="8">
        <v>214</v>
      </c>
      <c r="K10" s="8">
        <v>5.559210196293706</v>
      </c>
      <c r="L10" s="8">
        <v>90</v>
      </c>
      <c r="M10" s="36">
        <v>17.291635788745616</v>
      </c>
      <c r="N10" s="29">
        <v>25.453287881033546</v>
      </c>
      <c r="O10" s="8" t="s">
        <v>6</v>
      </c>
      <c r="P10" s="8">
        <v>5</v>
      </c>
      <c r="Q10" s="8">
        <v>51</v>
      </c>
    </row>
    <row r="11" spans="1:17" ht="15.75" customHeight="1">
      <c r="A11" s="24" t="s">
        <v>26</v>
      </c>
      <c r="B11" s="8">
        <v>2968586</v>
      </c>
      <c r="C11" s="39">
        <v>72.4</v>
      </c>
      <c r="D11" s="28">
        <v>6600</v>
      </c>
      <c r="E11" s="8" t="s">
        <v>15</v>
      </c>
      <c r="F11" s="8">
        <v>908.1764853704761</v>
      </c>
      <c r="G11" s="38">
        <v>186</v>
      </c>
      <c r="H11" s="8">
        <v>1529.0107815640172</v>
      </c>
      <c r="I11" s="26">
        <v>1.35</v>
      </c>
      <c r="J11" s="8" t="s">
        <v>1</v>
      </c>
      <c r="K11" s="8">
        <v>11.775030238238035</v>
      </c>
      <c r="L11" s="8">
        <v>64</v>
      </c>
      <c r="M11" s="36">
        <v>6.737214283163769</v>
      </c>
      <c r="N11" s="29">
        <v>37.76680210713114</v>
      </c>
      <c r="O11" s="8" t="s">
        <v>6</v>
      </c>
      <c r="P11" s="8">
        <v>5</v>
      </c>
      <c r="Q11" s="8">
        <v>63</v>
      </c>
    </row>
    <row r="12" spans="1:17" ht="15.75" customHeight="1">
      <c r="A12" s="24" t="s">
        <v>27</v>
      </c>
      <c r="B12" s="8">
        <v>101541</v>
      </c>
      <c r="C12" s="39">
        <v>75.1</v>
      </c>
      <c r="D12" s="28">
        <v>21800</v>
      </c>
      <c r="E12" s="8" t="s">
        <v>23</v>
      </c>
      <c r="F12" s="8">
        <v>5691.297111511606</v>
      </c>
      <c r="G12" s="38" t="s">
        <v>1</v>
      </c>
      <c r="H12" s="8">
        <v>7327.089550033977</v>
      </c>
      <c r="I12" s="26">
        <v>1.85</v>
      </c>
      <c r="J12" s="8" t="s">
        <v>1</v>
      </c>
      <c r="K12" s="8" t="s">
        <v>1</v>
      </c>
      <c r="L12" s="8">
        <v>45</v>
      </c>
      <c r="M12" s="36" t="s">
        <v>1</v>
      </c>
      <c r="N12" s="29" t="s">
        <v>1</v>
      </c>
      <c r="O12" s="8" t="s">
        <v>1</v>
      </c>
      <c r="P12" s="8" t="s">
        <v>1</v>
      </c>
      <c r="Q12" s="8" t="s">
        <v>1</v>
      </c>
    </row>
    <row r="13" spans="1:17" ht="15.75" customHeight="1">
      <c r="A13" s="24" t="s">
        <v>28</v>
      </c>
      <c r="B13" s="8">
        <v>21007310</v>
      </c>
      <c r="C13" s="39">
        <v>81.5</v>
      </c>
      <c r="D13" s="28">
        <v>39300</v>
      </c>
      <c r="E13" s="8" t="s">
        <v>15</v>
      </c>
      <c r="F13" s="8">
        <v>16218.16405813024</v>
      </c>
      <c r="G13" s="38">
        <v>200</v>
      </c>
      <c r="H13" s="8">
        <v>10472.545033133703</v>
      </c>
      <c r="I13" s="26">
        <v>1.78</v>
      </c>
      <c r="J13" s="8">
        <v>229</v>
      </c>
      <c r="K13" s="8">
        <v>1.5385502135334768</v>
      </c>
      <c r="L13" s="8">
        <v>92.9</v>
      </c>
      <c r="M13" s="36">
        <v>0.47602477423335016</v>
      </c>
      <c r="N13" s="29">
        <v>50.993677914973404</v>
      </c>
      <c r="O13" s="8" t="s">
        <v>4</v>
      </c>
      <c r="P13" s="8">
        <v>1</v>
      </c>
      <c r="Q13" s="8">
        <v>69.5</v>
      </c>
    </row>
    <row r="14" spans="1:17" ht="15.75" customHeight="1">
      <c r="A14" s="24" t="s">
        <v>29</v>
      </c>
      <c r="B14" s="8">
        <v>8205533</v>
      </c>
      <c r="C14" s="39">
        <v>79.4</v>
      </c>
      <c r="D14" s="28">
        <v>39600</v>
      </c>
      <c r="E14" s="8" t="s">
        <v>15</v>
      </c>
      <c r="F14" s="8">
        <v>24739.404496941275</v>
      </c>
      <c r="G14" s="38">
        <v>200</v>
      </c>
      <c r="H14" s="8">
        <v>7598.531381203391</v>
      </c>
      <c r="I14" s="26">
        <v>1.38</v>
      </c>
      <c r="J14" s="8">
        <v>205</v>
      </c>
      <c r="K14" s="8">
        <v>0.9795687261447563</v>
      </c>
      <c r="L14" s="8">
        <v>66</v>
      </c>
      <c r="M14" s="36">
        <v>1.2186898766966143</v>
      </c>
      <c r="N14" s="29">
        <v>41.68516536342002</v>
      </c>
      <c r="O14" s="8" t="s">
        <v>5</v>
      </c>
      <c r="P14" s="8">
        <v>3</v>
      </c>
      <c r="Q14" s="8">
        <v>74</v>
      </c>
    </row>
    <row r="15" spans="1:17" ht="15.75" customHeight="1">
      <c r="A15" s="24" t="s">
        <v>30</v>
      </c>
      <c r="B15" s="8">
        <v>8177717</v>
      </c>
      <c r="C15" s="39">
        <v>66.3</v>
      </c>
      <c r="D15" s="28">
        <v>9500</v>
      </c>
      <c r="E15" s="8" t="s">
        <v>15</v>
      </c>
      <c r="F15" s="8">
        <v>1914.959884280662</v>
      </c>
      <c r="G15" s="38">
        <v>125</v>
      </c>
      <c r="H15" s="8">
        <v>3362.7967316550576</v>
      </c>
      <c r="I15" s="26">
        <v>2.05</v>
      </c>
      <c r="J15" s="8" t="s">
        <v>1</v>
      </c>
      <c r="K15" s="8">
        <v>13.745432418741084</v>
      </c>
      <c r="L15" s="8">
        <v>50</v>
      </c>
      <c r="M15" s="36">
        <v>1.2228351751472935</v>
      </c>
      <c r="N15" s="29">
        <v>48.08799326266732</v>
      </c>
      <c r="O15" s="8" t="s">
        <v>6</v>
      </c>
      <c r="P15" s="8">
        <v>5</v>
      </c>
      <c r="Q15" s="8">
        <v>63.5</v>
      </c>
    </row>
    <row r="16" spans="1:17" ht="15.75" customHeight="1">
      <c r="A16" s="24" t="s">
        <v>31</v>
      </c>
      <c r="B16" s="8">
        <v>307451</v>
      </c>
      <c r="C16" s="39">
        <v>65.7</v>
      </c>
      <c r="D16" s="28">
        <v>29900</v>
      </c>
      <c r="E16" s="8" t="s">
        <v>15</v>
      </c>
      <c r="F16" s="8">
        <v>3350.1273373643285</v>
      </c>
      <c r="G16" s="38" t="s">
        <v>1</v>
      </c>
      <c r="H16" s="8">
        <v>5831.823607664311</v>
      </c>
      <c r="I16" s="26">
        <v>2.13</v>
      </c>
      <c r="J16" s="8" t="s">
        <v>1</v>
      </c>
      <c r="K16" s="8">
        <v>2.8983535852030022</v>
      </c>
      <c r="L16" s="8">
        <v>89</v>
      </c>
      <c r="M16" s="36" t="s">
        <v>1</v>
      </c>
      <c r="N16" s="29">
        <v>54.66236896285912</v>
      </c>
      <c r="O16" s="8" t="s">
        <v>5</v>
      </c>
      <c r="P16" s="8">
        <v>3</v>
      </c>
      <c r="Q16" s="8" t="s">
        <v>1</v>
      </c>
    </row>
    <row r="17" spans="1:17" ht="15.75" customHeight="1">
      <c r="A17" s="24" t="s">
        <v>32</v>
      </c>
      <c r="B17" s="8">
        <v>718306</v>
      </c>
      <c r="C17" s="39">
        <v>74.9</v>
      </c>
      <c r="D17" s="28">
        <v>37200</v>
      </c>
      <c r="E17" s="8" t="s">
        <v>15</v>
      </c>
      <c r="F17" s="8">
        <v>8082.906170907663</v>
      </c>
      <c r="G17" s="38" t="s">
        <v>1</v>
      </c>
      <c r="H17" s="8">
        <v>12170.300679654632</v>
      </c>
      <c r="I17" s="26">
        <v>2.53</v>
      </c>
      <c r="J17" s="8" t="s">
        <v>1</v>
      </c>
      <c r="K17" s="8">
        <v>1.3009792266950668</v>
      </c>
      <c r="L17" s="8">
        <v>90</v>
      </c>
      <c r="M17" s="36" t="s">
        <v>1</v>
      </c>
      <c r="N17" s="29" t="s">
        <v>1</v>
      </c>
      <c r="O17" s="8" t="s">
        <v>7</v>
      </c>
      <c r="P17" s="8">
        <v>2</v>
      </c>
      <c r="Q17" s="8" t="s">
        <v>1</v>
      </c>
    </row>
    <row r="18" spans="1:17" ht="15.75" customHeight="1">
      <c r="A18" s="24" t="s">
        <v>33</v>
      </c>
      <c r="B18" s="8">
        <v>153546896</v>
      </c>
      <c r="C18" s="39">
        <v>63.2</v>
      </c>
      <c r="D18" s="28">
        <v>1500</v>
      </c>
      <c r="E18" s="8" t="s">
        <v>15</v>
      </c>
      <c r="F18" s="8">
        <v>81.66886030701656</v>
      </c>
      <c r="G18" s="38">
        <v>133</v>
      </c>
      <c r="H18" s="8">
        <v>139.17572127280255</v>
      </c>
      <c r="I18" s="26">
        <v>3.08</v>
      </c>
      <c r="J18" s="8">
        <v>83</v>
      </c>
      <c r="K18" s="8">
        <v>99.14217618286489</v>
      </c>
      <c r="L18" s="8">
        <v>24</v>
      </c>
      <c r="M18" s="36">
        <v>4.325633414302299</v>
      </c>
      <c r="N18" s="29">
        <v>30.842043202227938</v>
      </c>
      <c r="O18" s="8" t="s">
        <v>5</v>
      </c>
      <c r="P18" s="8">
        <v>3</v>
      </c>
      <c r="Q18" s="8">
        <v>66.8</v>
      </c>
    </row>
    <row r="19" spans="1:17" ht="15.75" customHeight="1">
      <c r="A19" s="24" t="s">
        <v>34</v>
      </c>
      <c r="B19" s="8">
        <v>281968</v>
      </c>
      <c r="C19" s="39">
        <v>73.2</v>
      </c>
      <c r="D19" s="28">
        <v>20200</v>
      </c>
      <c r="E19" s="8" t="s">
        <v>15</v>
      </c>
      <c r="F19" s="8">
        <v>3142.20053339386</v>
      </c>
      <c r="G19" s="38">
        <v>200</v>
      </c>
      <c r="H19" s="8">
        <v>3333.3569766782043</v>
      </c>
      <c r="I19" s="26">
        <v>1.65</v>
      </c>
      <c r="J19" s="8" t="s">
        <v>1</v>
      </c>
      <c r="K19" s="8">
        <v>5.85728</v>
      </c>
      <c r="L19" s="8">
        <v>52</v>
      </c>
      <c r="M19" s="36">
        <v>35.465017306928445</v>
      </c>
      <c r="N19" s="29">
        <v>46.867020371105944</v>
      </c>
      <c r="O19" s="8" t="s">
        <v>5</v>
      </c>
      <c r="P19" s="8">
        <v>3</v>
      </c>
      <c r="Q19" s="8" t="s">
        <v>1</v>
      </c>
    </row>
    <row r="20" spans="1:17" ht="15.75" customHeight="1">
      <c r="A20" s="24" t="s">
        <v>35</v>
      </c>
      <c r="B20" s="8">
        <v>9685768</v>
      </c>
      <c r="C20" s="39">
        <v>70.4</v>
      </c>
      <c r="D20" s="28">
        <v>12000</v>
      </c>
      <c r="E20" s="8" t="s">
        <v>15</v>
      </c>
      <c r="F20" s="8">
        <v>2689.513108304886</v>
      </c>
      <c r="G20" s="38">
        <v>193</v>
      </c>
      <c r="H20" s="8">
        <v>3141.7229898548053</v>
      </c>
      <c r="I20" s="26">
        <v>1.23</v>
      </c>
      <c r="J20" s="8" t="s">
        <v>1</v>
      </c>
      <c r="K20" s="8">
        <v>11.66094697316604</v>
      </c>
      <c r="L20" s="8">
        <v>71</v>
      </c>
      <c r="M20" s="36">
        <v>11.356869171345009</v>
      </c>
      <c r="N20" s="29">
        <v>46.88187864916855</v>
      </c>
      <c r="O20" s="8" t="s">
        <v>6</v>
      </c>
      <c r="P20" s="8">
        <v>5</v>
      </c>
      <c r="Q20" s="8">
        <v>72.1</v>
      </c>
    </row>
    <row r="21" spans="1:17" ht="15.75" customHeight="1">
      <c r="A21" s="24" t="s">
        <v>36</v>
      </c>
      <c r="B21" s="8">
        <v>10403951</v>
      </c>
      <c r="C21" s="39">
        <v>79.1</v>
      </c>
      <c r="D21" s="28">
        <v>38300</v>
      </c>
      <c r="E21" s="8" t="s">
        <v>15</v>
      </c>
      <c r="F21" s="8">
        <v>24433.025491950124</v>
      </c>
      <c r="G21" s="38" t="s">
        <v>1</v>
      </c>
      <c r="H21" s="8">
        <v>8221.876477503596</v>
      </c>
      <c r="I21" s="26">
        <v>1.65</v>
      </c>
      <c r="J21" s="8">
        <v>222</v>
      </c>
      <c r="K21" s="8">
        <v>1.0838709508298505</v>
      </c>
      <c r="L21" s="8">
        <v>97</v>
      </c>
      <c r="M21" s="36" t="s">
        <v>1</v>
      </c>
      <c r="N21" s="29">
        <v>43.62092824158822</v>
      </c>
      <c r="O21" s="8" t="s">
        <v>4</v>
      </c>
      <c r="P21" s="8">
        <v>1</v>
      </c>
      <c r="Q21" s="8">
        <v>72</v>
      </c>
    </row>
    <row r="22" spans="1:17" ht="15.75" customHeight="1">
      <c r="A22" s="24" t="s">
        <v>37</v>
      </c>
      <c r="B22" s="8">
        <v>301270</v>
      </c>
      <c r="C22" s="39">
        <v>68.2</v>
      </c>
      <c r="D22" s="28">
        <v>8500</v>
      </c>
      <c r="E22" s="8" t="s">
        <v>15</v>
      </c>
      <c r="F22" s="8">
        <v>1199.9203372390214</v>
      </c>
      <c r="G22" s="38">
        <v>189</v>
      </c>
      <c r="H22" s="8">
        <v>641.617154047864</v>
      </c>
      <c r="I22" s="26">
        <v>3.44</v>
      </c>
      <c r="J22" s="8" t="s">
        <v>1</v>
      </c>
      <c r="K22" s="8">
        <v>10.180200222469413</v>
      </c>
      <c r="L22" s="8">
        <v>48</v>
      </c>
      <c r="M22" s="36">
        <v>66.38563414877021</v>
      </c>
      <c r="N22" s="29">
        <v>32.724798353636274</v>
      </c>
      <c r="O22" s="8" t="s">
        <v>5</v>
      </c>
      <c r="P22" s="8">
        <v>3</v>
      </c>
      <c r="Q22" s="8" t="s">
        <v>1</v>
      </c>
    </row>
    <row r="23" spans="1:17" ht="15.75" customHeight="1">
      <c r="A23" s="24" t="s">
        <v>38</v>
      </c>
      <c r="B23" s="8">
        <v>8532547</v>
      </c>
      <c r="C23" s="39">
        <v>58.6</v>
      </c>
      <c r="D23" s="28">
        <v>1500</v>
      </c>
      <c r="E23" s="8" t="s">
        <v>15</v>
      </c>
      <c r="F23" s="8">
        <v>202.63586007788766</v>
      </c>
      <c r="G23" s="38">
        <v>87</v>
      </c>
      <c r="H23" s="8">
        <v>69.73298828591275</v>
      </c>
      <c r="I23" s="26">
        <v>5.58</v>
      </c>
      <c r="J23" s="8">
        <v>87</v>
      </c>
      <c r="K23" s="8" t="s">
        <v>1</v>
      </c>
      <c r="L23" s="8">
        <v>45</v>
      </c>
      <c r="M23" s="36">
        <v>184.67543888126252</v>
      </c>
      <c r="N23" s="29" t="s">
        <v>1</v>
      </c>
      <c r="O23" s="8" t="s">
        <v>6</v>
      </c>
      <c r="P23" s="8">
        <v>5</v>
      </c>
      <c r="Q23" s="8">
        <v>63.5</v>
      </c>
    </row>
    <row r="24" spans="1:17" ht="15.75" customHeight="1">
      <c r="A24" s="24" t="s">
        <v>39</v>
      </c>
      <c r="B24" s="8">
        <v>66536</v>
      </c>
      <c r="C24" s="39">
        <v>78.3</v>
      </c>
      <c r="D24" s="28">
        <v>69900</v>
      </c>
      <c r="E24" s="8" t="s">
        <v>23</v>
      </c>
      <c r="F24" s="8">
        <v>9994.589395214622</v>
      </c>
      <c r="G24" s="38" t="s">
        <v>1</v>
      </c>
      <c r="H24" s="8">
        <v>9315.25790549477</v>
      </c>
      <c r="I24" s="26">
        <v>1.88</v>
      </c>
      <c r="J24" s="8" t="s">
        <v>1</v>
      </c>
      <c r="K24" s="8" t="s">
        <v>1</v>
      </c>
      <c r="L24" s="8">
        <v>100</v>
      </c>
      <c r="M24" s="36" t="s">
        <v>1</v>
      </c>
      <c r="N24" s="29" t="s">
        <v>1</v>
      </c>
      <c r="O24" s="8" t="s">
        <v>1</v>
      </c>
      <c r="P24" s="8" t="s">
        <v>1</v>
      </c>
      <c r="Q24" s="8" t="s">
        <v>1</v>
      </c>
    </row>
    <row r="25" spans="1:17" ht="15.75" customHeight="1">
      <c r="A25" s="24" t="s">
        <v>40</v>
      </c>
      <c r="B25" s="8">
        <v>682321</v>
      </c>
      <c r="C25" s="39">
        <v>65.5</v>
      </c>
      <c r="D25" s="28">
        <v>4800</v>
      </c>
      <c r="E25" s="8" t="s">
        <v>15</v>
      </c>
      <c r="F25" s="8">
        <v>512.9550460853469</v>
      </c>
      <c r="G25" s="38">
        <v>157</v>
      </c>
      <c r="H25" s="8">
        <v>775.0017953426615</v>
      </c>
      <c r="I25" s="26">
        <v>2.48</v>
      </c>
      <c r="J25" s="8">
        <v>29</v>
      </c>
      <c r="K25" s="8" t="s">
        <v>1</v>
      </c>
      <c r="L25" s="8">
        <v>8</v>
      </c>
      <c r="M25" s="36">
        <v>3</v>
      </c>
      <c r="N25" s="29" t="s">
        <v>1</v>
      </c>
      <c r="O25" s="8" t="s">
        <v>7</v>
      </c>
      <c r="P25" s="8">
        <v>2</v>
      </c>
      <c r="Q25" s="8" t="s">
        <v>1</v>
      </c>
    </row>
    <row r="26" spans="1:17" ht="15.75" customHeight="1">
      <c r="A26" s="24" t="s">
        <v>41</v>
      </c>
      <c r="B26" s="8">
        <v>9247816</v>
      </c>
      <c r="C26" s="39">
        <v>66.5</v>
      </c>
      <c r="D26" s="28">
        <v>4700</v>
      </c>
      <c r="E26" s="8" t="s">
        <v>15</v>
      </c>
      <c r="F26" s="8">
        <v>793.80904637376</v>
      </c>
      <c r="G26" s="38">
        <v>111</v>
      </c>
      <c r="H26" s="8">
        <v>550.6164915045887</v>
      </c>
      <c r="I26" s="26">
        <v>2.67</v>
      </c>
      <c r="J26" s="8">
        <v>148</v>
      </c>
      <c r="K26" s="8">
        <v>19.55331250667417</v>
      </c>
      <c r="L26" s="8">
        <v>63</v>
      </c>
      <c r="M26" s="36">
        <v>5.406681966855742</v>
      </c>
      <c r="N26" s="29" t="s">
        <v>1</v>
      </c>
      <c r="O26" s="8" t="s">
        <v>6</v>
      </c>
      <c r="P26" s="8">
        <v>5</v>
      </c>
      <c r="Q26" s="8">
        <v>40.8</v>
      </c>
    </row>
    <row r="27" spans="1:17" ht="15.75" customHeight="1">
      <c r="A27" s="24" t="s">
        <v>42</v>
      </c>
      <c r="B27" s="8">
        <v>4590310</v>
      </c>
      <c r="C27" s="39">
        <v>78.3</v>
      </c>
      <c r="D27" s="28">
        <v>6600</v>
      </c>
      <c r="E27" s="8" t="s">
        <v>15</v>
      </c>
      <c r="F27" s="8">
        <v>1952.3735869690718</v>
      </c>
      <c r="G27" s="38">
        <v>194</v>
      </c>
      <c r="H27" s="8">
        <v>1851.9446399044944</v>
      </c>
      <c r="I27" s="26">
        <v>1.24</v>
      </c>
      <c r="J27" s="8" t="s">
        <v>1</v>
      </c>
      <c r="K27" s="8" t="s">
        <v>1</v>
      </c>
      <c r="L27" s="8">
        <v>44</v>
      </c>
      <c r="M27" s="36">
        <v>2.178502105522285</v>
      </c>
      <c r="N27" s="29">
        <v>16.044450156961076</v>
      </c>
      <c r="O27" s="8" t="s">
        <v>5</v>
      </c>
      <c r="P27" s="8">
        <v>3</v>
      </c>
      <c r="Q27" s="8">
        <v>43.8</v>
      </c>
    </row>
    <row r="28" spans="1:17" ht="15.75" customHeight="1">
      <c r="A28" s="24" t="s">
        <v>43</v>
      </c>
      <c r="B28" s="8">
        <v>1842323</v>
      </c>
      <c r="C28" s="39">
        <v>50.2</v>
      </c>
      <c r="D28" s="28">
        <v>15800</v>
      </c>
      <c r="E28" s="8" t="s">
        <v>15</v>
      </c>
      <c r="F28" s="8">
        <v>2240.106647965639</v>
      </c>
      <c r="G28" s="38">
        <v>155</v>
      </c>
      <c r="H28" s="8">
        <v>1397.14914268562</v>
      </c>
      <c r="I28" s="26">
        <v>2.66</v>
      </c>
      <c r="J28" s="8">
        <v>134</v>
      </c>
      <c r="K28" s="8">
        <v>3.1483250806294514</v>
      </c>
      <c r="L28" s="8">
        <v>52</v>
      </c>
      <c r="M28" s="36">
        <v>599.072283198983</v>
      </c>
      <c r="N28" s="29">
        <v>17.14091394397182</v>
      </c>
      <c r="O28" s="8" t="s">
        <v>5</v>
      </c>
      <c r="P28" s="8">
        <v>3</v>
      </c>
      <c r="Q28" s="8">
        <v>37</v>
      </c>
    </row>
    <row r="29" spans="1:17" ht="15.75" customHeight="1">
      <c r="A29" s="24" t="s">
        <v>44</v>
      </c>
      <c r="B29" s="8">
        <v>196342592</v>
      </c>
      <c r="C29" s="39">
        <v>71.7</v>
      </c>
      <c r="D29" s="28">
        <v>10300</v>
      </c>
      <c r="E29" s="8" t="s">
        <v>15</v>
      </c>
      <c r="F29" s="8" t="s">
        <v>1</v>
      </c>
      <c r="G29" s="38">
        <v>177</v>
      </c>
      <c r="H29" s="8">
        <v>2048.4602749871</v>
      </c>
      <c r="I29" s="26">
        <v>2.22</v>
      </c>
      <c r="J29" s="8">
        <v>150</v>
      </c>
      <c r="K29" s="8">
        <v>9.702779015580086</v>
      </c>
      <c r="L29" s="8">
        <v>83</v>
      </c>
      <c r="M29" s="36">
        <v>7.639707639186103</v>
      </c>
      <c r="N29" s="29">
        <v>10.75752325812221</v>
      </c>
      <c r="O29" s="8" t="s">
        <v>4</v>
      </c>
      <c r="P29" s="8">
        <v>1</v>
      </c>
      <c r="Q29" s="8">
        <v>43.3</v>
      </c>
    </row>
    <row r="30" spans="1:17" ht="15.75" customHeight="1">
      <c r="A30" s="24" t="s">
        <v>45</v>
      </c>
      <c r="B30" s="8">
        <v>24041</v>
      </c>
      <c r="C30" s="39">
        <v>77.1</v>
      </c>
      <c r="D30" s="28">
        <v>38500</v>
      </c>
      <c r="E30" s="8" t="s">
        <v>23</v>
      </c>
      <c r="F30" s="8">
        <v>7503.847593694107</v>
      </c>
      <c r="G30" s="38" t="s">
        <v>1</v>
      </c>
      <c r="H30" s="8">
        <v>1740.7761740360218</v>
      </c>
      <c r="I30" s="26">
        <v>1.71</v>
      </c>
      <c r="J30" s="8" t="s">
        <v>1</v>
      </c>
      <c r="K30" s="8" t="s">
        <v>1</v>
      </c>
      <c r="L30" s="8">
        <v>65.4</v>
      </c>
      <c r="M30" s="36" t="s">
        <v>1</v>
      </c>
      <c r="N30" s="29" t="s">
        <v>1</v>
      </c>
      <c r="O30" s="8" t="s">
        <v>1</v>
      </c>
      <c r="P30" s="8" t="s">
        <v>1</v>
      </c>
      <c r="Q30" s="8" t="s">
        <v>1</v>
      </c>
    </row>
    <row r="31" spans="1:17" ht="15.75" customHeight="1">
      <c r="A31" s="24" t="s">
        <v>46</v>
      </c>
      <c r="B31" s="8">
        <v>381371</v>
      </c>
      <c r="C31" s="39">
        <v>75.5</v>
      </c>
      <c r="D31" s="28">
        <v>54100</v>
      </c>
      <c r="E31" s="8" t="s">
        <v>15</v>
      </c>
      <c r="F31" s="8">
        <v>12625.501152421135</v>
      </c>
      <c r="G31" s="38" t="s">
        <v>1</v>
      </c>
      <c r="H31" s="8">
        <v>7667.074843131754</v>
      </c>
      <c r="I31" s="26">
        <v>1.94</v>
      </c>
      <c r="J31" s="8" t="s">
        <v>1</v>
      </c>
      <c r="K31" s="8" t="s">
        <v>1</v>
      </c>
      <c r="L31" s="8">
        <v>76.2</v>
      </c>
      <c r="M31" s="36" t="s">
        <v>1</v>
      </c>
      <c r="N31" s="29">
        <v>47.670116500730266</v>
      </c>
      <c r="O31" s="8" t="s">
        <v>7</v>
      </c>
      <c r="P31" s="8">
        <v>2</v>
      </c>
      <c r="Q31" s="8" t="s">
        <v>1</v>
      </c>
    </row>
    <row r="32" spans="1:17" ht="15.75" customHeight="1">
      <c r="A32" s="24" t="s">
        <v>47</v>
      </c>
      <c r="B32" s="8">
        <v>7262675</v>
      </c>
      <c r="C32" s="39">
        <v>72.8</v>
      </c>
      <c r="D32" s="28">
        <v>13200</v>
      </c>
      <c r="E32" s="8" t="s">
        <v>15</v>
      </c>
      <c r="F32" s="8">
        <v>2825.405239804893</v>
      </c>
      <c r="G32" s="38">
        <v>200</v>
      </c>
      <c r="H32" s="8">
        <v>4199.5545718347585</v>
      </c>
      <c r="I32" s="26">
        <v>1.4</v>
      </c>
      <c r="J32" s="8">
        <v>220</v>
      </c>
      <c r="K32" s="8">
        <v>8.4700467507431</v>
      </c>
      <c r="L32" s="8">
        <v>70</v>
      </c>
      <c r="M32" s="36">
        <v>1.376903138306478</v>
      </c>
      <c r="N32" s="29">
        <v>46.2735837690658</v>
      </c>
      <c r="O32" s="8" t="s">
        <v>5</v>
      </c>
      <c r="P32" s="8">
        <v>3</v>
      </c>
      <c r="Q32" s="8">
        <v>68.4</v>
      </c>
    </row>
    <row r="33" spans="1:17" ht="15.75" customHeight="1">
      <c r="A33" s="24" t="s">
        <v>48</v>
      </c>
      <c r="B33" s="8">
        <v>15264735</v>
      </c>
      <c r="C33" s="39">
        <v>52.6</v>
      </c>
      <c r="D33" s="28">
        <v>1300</v>
      </c>
      <c r="E33" s="8" t="s">
        <v>15</v>
      </c>
      <c r="F33" s="8">
        <v>153.09797385935624</v>
      </c>
      <c r="G33" s="38">
        <v>87</v>
      </c>
      <c r="H33" s="8">
        <v>33.36448356293116</v>
      </c>
      <c r="I33" s="26">
        <v>6.34</v>
      </c>
      <c r="J33" s="8">
        <v>38</v>
      </c>
      <c r="K33" s="8" t="s">
        <v>1</v>
      </c>
      <c r="L33" s="8">
        <v>18</v>
      </c>
      <c r="M33" s="36">
        <v>238.26963455310556</v>
      </c>
      <c r="N33" s="29" t="s">
        <v>1</v>
      </c>
      <c r="O33" s="8" t="s">
        <v>6</v>
      </c>
      <c r="P33" s="8">
        <v>5</v>
      </c>
      <c r="Q33" s="8">
        <v>60.5</v>
      </c>
    </row>
    <row r="34" spans="1:17" ht="15.75" customHeight="1">
      <c r="A34" s="24" t="s">
        <v>244</v>
      </c>
      <c r="B34" s="8">
        <v>47758180</v>
      </c>
      <c r="C34" s="39">
        <v>62.9</v>
      </c>
      <c r="D34" s="28">
        <v>1200</v>
      </c>
      <c r="E34" s="8" t="s">
        <v>15</v>
      </c>
      <c r="F34" s="8" t="s">
        <v>1</v>
      </c>
      <c r="G34" s="38">
        <v>152</v>
      </c>
      <c r="H34" s="8">
        <v>89.80660485805782</v>
      </c>
      <c r="I34" s="26">
        <v>1.92</v>
      </c>
      <c r="J34" s="8">
        <v>126</v>
      </c>
      <c r="K34" s="8" t="s">
        <v>1</v>
      </c>
      <c r="L34" s="8">
        <v>29</v>
      </c>
      <c r="M34" s="36">
        <v>71.34705342624028</v>
      </c>
      <c r="N34" s="29" t="s">
        <v>1</v>
      </c>
      <c r="O34" s="8" t="s">
        <v>8</v>
      </c>
      <c r="P34" s="8">
        <v>4</v>
      </c>
      <c r="Q34" s="8" t="s">
        <v>1</v>
      </c>
    </row>
    <row r="35" spans="1:17" ht="15.75" customHeight="1">
      <c r="A35" s="24" t="s">
        <v>49</v>
      </c>
      <c r="B35" s="8">
        <v>8691005</v>
      </c>
      <c r="C35" s="39">
        <v>51.7</v>
      </c>
      <c r="D35" s="28">
        <v>400</v>
      </c>
      <c r="E35" s="8" t="s">
        <v>15</v>
      </c>
      <c r="F35" s="8">
        <v>40.421102047461716</v>
      </c>
      <c r="G35" s="38">
        <v>118</v>
      </c>
      <c r="H35" s="8">
        <v>13.910934351090582</v>
      </c>
      <c r="I35" s="26">
        <v>6.4</v>
      </c>
      <c r="J35" s="8">
        <v>58</v>
      </c>
      <c r="K35" s="8" t="s">
        <v>1</v>
      </c>
      <c r="L35" s="8">
        <v>10.6</v>
      </c>
      <c r="M35" s="36">
        <v>220.56764091149412</v>
      </c>
      <c r="N35" s="29" t="s">
        <v>1</v>
      </c>
      <c r="O35" s="8" t="s">
        <v>6</v>
      </c>
      <c r="P35" s="8">
        <v>5</v>
      </c>
      <c r="Q35" s="8">
        <v>57.6</v>
      </c>
    </row>
    <row r="36" spans="1:17" ht="15.75" customHeight="1">
      <c r="A36" s="24" t="s">
        <v>50</v>
      </c>
      <c r="B36" s="8">
        <v>14241640</v>
      </c>
      <c r="C36" s="39">
        <v>61.7</v>
      </c>
      <c r="D36" s="28">
        <v>2100</v>
      </c>
      <c r="E36" s="8" t="s">
        <v>15</v>
      </c>
      <c r="F36" s="8">
        <v>103.78018261941743</v>
      </c>
      <c r="G36" s="38">
        <v>90</v>
      </c>
      <c r="H36" s="8">
        <v>82.71519291317573</v>
      </c>
      <c r="I36" s="26">
        <v>3.08</v>
      </c>
      <c r="J36" s="8" t="s">
        <v>1</v>
      </c>
      <c r="K36" s="8" t="s">
        <v>1</v>
      </c>
      <c r="L36" s="8">
        <v>19</v>
      </c>
      <c r="M36" s="36">
        <v>52.449476324355906</v>
      </c>
      <c r="N36" s="29" t="s">
        <v>1</v>
      </c>
      <c r="O36" s="8" t="s">
        <v>5</v>
      </c>
      <c r="P36" s="8">
        <v>3</v>
      </c>
      <c r="Q36" s="8">
        <v>58.3</v>
      </c>
    </row>
    <row r="37" spans="1:17" ht="15.75" customHeight="1">
      <c r="A37" s="24" t="s">
        <v>51</v>
      </c>
      <c r="B37" s="8">
        <v>18467692</v>
      </c>
      <c r="C37" s="39">
        <v>53.3</v>
      </c>
      <c r="D37" s="28">
        <v>2400</v>
      </c>
      <c r="E37" s="8" t="s">
        <v>15</v>
      </c>
      <c r="F37" s="8">
        <v>233.86788127070778</v>
      </c>
      <c r="G37" s="38">
        <v>121</v>
      </c>
      <c r="H37" s="8">
        <v>179.93585771302662</v>
      </c>
      <c r="I37" s="26">
        <v>4.41</v>
      </c>
      <c r="J37" s="8">
        <v>132</v>
      </c>
      <c r="K37" s="8" t="s">
        <v>1</v>
      </c>
      <c r="L37" s="8">
        <v>51</v>
      </c>
      <c r="M37" s="36">
        <v>327.17961031622144</v>
      </c>
      <c r="N37" s="29" t="s">
        <v>1</v>
      </c>
      <c r="O37" s="8" t="s">
        <v>6</v>
      </c>
      <c r="P37" s="8">
        <v>5</v>
      </c>
      <c r="Q37" s="8">
        <v>55.4</v>
      </c>
    </row>
    <row r="38" spans="1:17" ht="15.75" customHeight="1">
      <c r="A38" s="24" t="s">
        <v>52</v>
      </c>
      <c r="B38" s="8">
        <v>33212696</v>
      </c>
      <c r="C38" s="39">
        <v>81.2</v>
      </c>
      <c r="D38" s="28">
        <v>40200</v>
      </c>
      <c r="E38" s="8" t="s">
        <v>15</v>
      </c>
      <c r="F38" s="8">
        <v>18246.03458870066</v>
      </c>
      <c r="G38" s="38">
        <v>200</v>
      </c>
      <c r="H38" s="8">
        <v>15957.753023121038</v>
      </c>
      <c r="I38" s="26">
        <v>1.57</v>
      </c>
      <c r="J38" s="8">
        <v>263</v>
      </c>
      <c r="K38" s="8">
        <v>1.3330984772809726</v>
      </c>
      <c r="L38" s="8">
        <v>80</v>
      </c>
      <c r="M38" s="36">
        <v>1.505448398407645</v>
      </c>
      <c r="N38" s="29">
        <v>51.56431745257898</v>
      </c>
      <c r="O38" s="8" t="s">
        <v>4</v>
      </c>
      <c r="P38" s="8">
        <v>1</v>
      </c>
      <c r="Q38" s="8">
        <v>67.9</v>
      </c>
    </row>
    <row r="39" spans="1:17" ht="15.75" customHeight="1">
      <c r="A39" s="24" t="s">
        <v>53</v>
      </c>
      <c r="B39" s="8">
        <v>426998</v>
      </c>
      <c r="C39" s="39">
        <v>71.3</v>
      </c>
      <c r="D39" s="28">
        <v>4200</v>
      </c>
      <c r="E39" s="8" t="s">
        <v>15</v>
      </c>
      <c r="F39" s="8">
        <v>1370.732415608504</v>
      </c>
      <c r="G39" s="38">
        <v>138</v>
      </c>
      <c r="H39" s="8">
        <v>102.36581904364891</v>
      </c>
      <c r="I39" s="26">
        <v>3.17</v>
      </c>
      <c r="J39" s="8" t="s">
        <v>1</v>
      </c>
      <c r="K39" s="8" t="s">
        <v>1</v>
      </c>
      <c r="L39" s="8">
        <v>56</v>
      </c>
      <c r="M39" s="36">
        <v>52.69345523866622</v>
      </c>
      <c r="N39" s="29" t="s">
        <v>1</v>
      </c>
      <c r="O39" s="8" t="s">
        <v>5</v>
      </c>
      <c r="P39" s="8">
        <v>3</v>
      </c>
      <c r="Q39" s="8" t="s">
        <v>1</v>
      </c>
    </row>
    <row r="40" spans="1:17" ht="15.75" customHeight="1">
      <c r="A40" s="24" t="s">
        <v>54</v>
      </c>
      <c r="B40" s="8">
        <v>47862</v>
      </c>
      <c r="C40" s="39">
        <v>80.3</v>
      </c>
      <c r="D40" s="28">
        <v>43800</v>
      </c>
      <c r="E40" s="8" t="s">
        <v>23</v>
      </c>
      <c r="F40" s="8">
        <v>8202.749571685263</v>
      </c>
      <c r="G40" s="38" t="s">
        <v>1</v>
      </c>
      <c r="H40" s="8">
        <v>11409.8867577619</v>
      </c>
      <c r="I40" s="26">
        <v>1.89</v>
      </c>
      <c r="J40" s="8" t="s">
        <v>1</v>
      </c>
      <c r="K40" s="8" t="s">
        <v>1</v>
      </c>
      <c r="L40" s="8">
        <v>100</v>
      </c>
      <c r="M40" s="36" t="s">
        <v>1</v>
      </c>
      <c r="N40" s="29" t="s">
        <v>1</v>
      </c>
      <c r="O40" s="8" t="s">
        <v>1</v>
      </c>
      <c r="P40" s="8" t="s">
        <v>1</v>
      </c>
      <c r="Q40" s="8" t="s">
        <v>1</v>
      </c>
    </row>
    <row r="41" spans="1:17" ht="15.75" customHeight="1">
      <c r="A41" s="24" t="s">
        <v>55</v>
      </c>
      <c r="B41" s="8">
        <v>4444330</v>
      </c>
      <c r="C41" s="39">
        <v>44.2</v>
      </c>
      <c r="D41" s="28">
        <v>700</v>
      </c>
      <c r="E41" s="8" t="s">
        <v>15</v>
      </c>
      <c r="F41" s="8">
        <v>61.42658173447967</v>
      </c>
      <c r="G41" s="38">
        <v>101</v>
      </c>
      <c r="H41" s="8">
        <v>23.018092715887434</v>
      </c>
      <c r="I41" s="26">
        <v>4.23</v>
      </c>
      <c r="J41" s="8">
        <v>87</v>
      </c>
      <c r="K41" s="8" t="s">
        <v>1</v>
      </c>
      <c r="L41" s="8">
        <v>43</v>
      </c>
      <c r="M41" s="36">
        <v>347.50637328911216</v>
      </c>
      <c r="N41" s="29" t="s">
        <v>1</v>
      </c>
      <c r="O41" s="8" t="s">
        <v>6</v>
      </c>
      <c r="P41" s="8">
        <v>5</v>
      </c>
      <c r="Q41" s="8">
        <v>38.7</v>
      </c>
    </row>
    <row r="42" spans="1:17" ht="15.75" customHeight="1">
      <c r="A42" s="24" t="s">
        <v>56</v>
      </c>
      <c r="B42" s="8">
        <v>10111337</v>
      </c>
      <c r="C42" s="39">
        <v>47.4</v>
      </c>
      <c r="D42" s="28">
        <v>1600</v>
      </c>
      <c r="E42" s="8" t="s">
        <v>15</v>
      </c>
      <c r="F42" s="8">
        <v>210.16014004873935</v>
      </c>
      <c r="G42" s="38">
        <v>59</v>
      </c>
      <c r="H42" s="8">
        <v>8.737716881555823</v>
      </c>
      <c r="I42" s="26">
        <v>5.43</v>
      </c>
      <c r="J42" s="8">
        <v>44</v>
      </c>
      <c r="K42" s="8" t="s">
        <v>1</v>
      </c>
      <c r="L42" s="8">
        <v>25</v>
      </c>
      <c r="M42" s="36">
        <v>311.4584452085812</v>
      </c>
      <c r="N42" s="29" t="s">
        <v>1</v>
      </c>
      <c r="O42" s="8" t="s">
        <v>6</v>
      </c>
      <c r="P42" s="8">
        <v>5</v>
      </c>
      <c r="Q42" s="8" t="s">
        <v>1</v>
      </c>
    </row>
    <row r="43" spans="1:17" ht="15.75" customHeight="1">
      <c r="A43" s="24" t="s">
        <v>57</v>
      </c>
      <c r="B43" s="8">
        <v>16454143</v>
      </c>
      <c r="C43" s="39">
        <v>77.2</v>
      </c>
      <c r="D43" s="28">
        <v>15400</v>
      </c>
      <c r="E43" s="8" t="s">
        <v>15</v>
      </c>
      <c r="F43" s="8">
        <v>2291.2162608529657</v>
      </c>
      <c r="G43" s="38">
        <v>192</v>
      </c>
      <c r="H43" s="8">
        <v>2766.476503820345</v>
      </c>
      <c r="I43" s="26">
        <v>1.95</v>
      </c>
      <c r="J43" s="8">
        <v>194</v>
      </c>
      <c r="K43" s="8">
        <v>6.163593238897802</v>
      </c>
      <c r="L43" s="8">
        <v>87</v>
      </c>
      <c r="M43" s="36">
        <v>6.685246384451624</v>
      </c>
      <c r="N43" s="29">
        <v>40.347953703817936</v>
      </c>
      <c r="O43" s="8" t="s">
        <v>6</v>
      </c>
      <c r="P43" s="8">
        <v>5</v>
      </c>
      <c r="Q43" s="8">
        <v>45.1</v>
      </c>
    </row>
    <row r="44" spans="1:17" ht="15.75" customHeight="1">
      <c r="A44" s="24" t="s">
        <v>58</v>
      </c>
      <c r="B44" s="8">
        <v>1330044544</v>
      </c>
      <c r="C44" s="39">
        <v>73.2</v>
      </c>
      <c r="D44" s="28">
        <v>6100</v>
      </c>
      <c r="E44" s="8" t="s">
        <v>15</v>
      </c>
      <c r="F44" s="8">
        <v>639.4522678482564</v>
      </c>
      <c r="G44" s="38">
        <v>144</v>
      </c>
      <c r="H44" s="8">
        <v>2459.316129490472</v>
      </c>
      <c r="I44" s="26">
        <v>1.77</v>
      </c>
      <c r="J44" s="8">
        <v>165</v>
      </c>
      <c r="K44" s="8">
        <v>21.67359474240862</v>
      </c>
      <c r="L44" s="8">
        <v>40.5</v>
      </c>
      <c r="M44" s="36">
        <v>2.932232621526396</v>
      </c>
      <c r="N44" s="29">
        <v>58.25368808099107</v>
      </c>
      <c r="O44" s="8" t="s">
        <v>8</v>
      </c>
      <c r="P44" s="8">
        <v>4</v>
      </c>
      <c r="Q44" s="8">
        <v>53</v>
      </c>
    </row>
    <row r="45" spans="1:17" ht="15.75" customHeight="1">
      <c r="A45" s="24" t="s">
        <v>59</v>
      </c>
      <c r="B45" s="8">
        <v>45013672</v>
      </c>
      <c r="C45" s="39">
        <v>72.5</v>
      </c>
      <c r="D45" s="28">
        <v>9000</v>
      </c>
      <c r="E45" s="8" t="s">
        <v>15</v>
      </c>
      <c r="F45" s="8">
        <v>1743.69244970728</v>
      </c>
      <c r="G45" s="38">
        <v>166</v>
      </c>
      <c r="H45" s="8">
        <v>879.2884081974028</v>
      </c>
      <c r="I45" s="26">
        <v>2.49</v>
      </c>
      <c r="J45" s="8">
        <v>180</v>
      </c>
      <c r="K45" s="8">
        <v>15.542157619204193</v>
      </c>
      <c r="L45" s="8">
        <v>76</v>
      </c>
      <c r="M45" s="36">
        <v>21.77116321458956</v>
      </c>
      <c r="N45" s="29">
        <v>38.76999859065041</v>
      </c>
      <c r="O45" s="8" t="s">
        <v>6</v>
      </c>
      <c r="P45" s="8">
        <v>5</v>
      </c>
      <c r="Q45" s="8">
        <v>46.2</v>
      </c>
    </row>
    <row r="46" spans="1:17" ht="15.75" customHeight="1">
      <c r="A46" s="24" t="s">
        <v>60</v>
      </c>
      <c r="B46" s="8">
        <v>731775</v>
      </c>
      <c r="C46" s="39">
        <v>63.1</v>
      </c>
      <c r="D46" s="28">
        <v>1100</v>
      </c>
      <c r="E46" s="8" t="s">
        <v>15</v>
      </c>
      <c r="F46" s="8" t="s">
        <v>1</v>
      </c>
      <c r="G46" s="38">
        <v>131</v>
      </c>
      <c r="H46" s="8">
        <v>25.417648867479755</v>
      </c>
      <c r="I46" s="26">
        <v>4.9</v>
      </c>
      <c r="J46" s="8" t="s">
        <v>1</v>
      </c>
      <c r="K46" s="8" t="s">
        <v>1</v>
      </c>
      <c r="L46" s="8">
        <v>35</v>
      </c>
      <c r="M46" s="36">
        <v>36</v>
      </c>
      <c r="N46" s="29" t="s">
        <v>1</v>
      </c>
      <c r="O46" s="8" t="s">
        <v>6</v>
      </c>
      <c r="P46" s="8">
        <v>5</v>
      </c>
      <c r="Q46" s="8" t="s">
        <v>1</v>
      </c>
    </row>
    <row r="47" spans="1:17" ht="15.75" customHeight="1">
      <c r="A47" s="24" t="s">
        <v>249</v>
      </c>
      <c r="B47" s="8">
        <v>66514504</v>
      </c>
      <c r="C47" s="39">
        <v>53</v>
      </c>
      <c r="D47" s="28">
        <v>300</v>
      </c>
      <c r="E47" s="8" t="s">
        <v>15</v>
      </c>
      <c r="F47" s="8">
        <v>30.0686298435</v>
      </c>
      <c r="G47" s="38">
        <v>101</v>
      </c>
      <c r="H47" s="8">
        <v>77.5469963663865</v>
      </c>
      <c r="I47" s="26">
        <v>6.28</v>
      </c>
      <c r="J47" s="8">
        <v>157</v>
      </c>
      <c r="K47" s="8" t="s">
        <v>1</v>
      </c>
      <c r="L47" s="8">
        <v>32</v>
      </c>
      <c r="M47" s="36">
        <v>308.3431492175</v>
      </c>
      <c r="N47" s="29" t="s">
        <v>1</v>
      </c>
      <c r="O47" s="8" t="s">
        <v>5</v>
      </c>
      <c r="P47" s="8">
        <v>3</v>
      </c>
      <c r="Q47" s="8" t="s">
        <v>1</v>
      </c>
    </row>
    <row r="48" spans="1:17" ht="15.75" customHeight="1">
      <c r="A48" s="24" t="s">
        <v>61</v>
      </c>
      <c r="B48" s="8">
        <v>3903318</v>
      </c>
      <c r="C48" s="39">
        <v>53.7</v>
      </c>
      <c r="D48" s="28">
        <v>3800</v>
      </c>
      <c r="E48" s="8" t="s">
        <v>15</v>
      </c>
      <c r="F48" s="8">
        <v>706.5783520584283</v>
      </c>
      <c r="G48" s="38" t="s">
        <v>1</v>
      </c>
      <c r="H48" s="8">
        <v>144.4924548806938</v>
      </c>
      <c r="I48" s="26">
        <v>5.92</v>
      </c>
      <c r="J48" s="8" t="s">
        <v>1</v>
      </c>
      <c r="K48" s="8" t="s">
        <v>1</v>
      </c>
      <c r="L48" s="8" t="s">
        <v>1</v>
      </c>
      <c r="M48" s="36" t="s">
        <v>1</v>
      </c>
      <c r="N48" s="29" t="s">
        <v>1</v>
      </c>
      <c r="O48" s="8" t="s">
        <v>6</v>
      </c>
      <c r="P48" s="8">
        <v>5</v>
      </c>
      <c r="Q48" s="8" t="s">
        <v>1</v>
      </c>
    </row>
    <row r="49" spans="1:17" ht="15.75" customHeight="1">
      <c r="A49" s="24" t="s">
        <v>62</v>
      </c>
      <c r="B49" s="8">
        <v>4195914</v>
      </c>
      <c r="C49" s="39">
        <v>77.4</v>
      </c>
      <c r="D49" s="28">
        <v>11900</v>
      </c>
      <c r="E49" s="8" t="s">
        <v>15</v>
      </c>
      <c r="F49" s="8">
        <v>1084.8649424177902</v>
      </c>
      <c r="G49" s="38">
        <v>192</v>
      </c>
      <c r="H49" s="8">
        <v>1853.9464822205603</v>
      </c>
      <c r="I49" s="26">
        <v>2.17</v>
      </c>
      <c r="J49" s="8">
        <v>165</v>
      </c>
      <c r="K49" s="8">
        <v>10.880454109546394</v>
      </c>
      <c r="L49" s="8">
        <v>61</v>
      </c>
      <c r="M49" s="36">
        <v>4.766541926264456</v>
      </c>
      <c r="N49" s="29">
        <v>46.65753397233595</v>
      </c>
      <c r="O49" s="8" t="s">
        <v>6</v>
      </c>
      <c r="P49" s="8">
        <v>5</v>
      </c>
      <c r="Q49" s="8">
        <v>50.2</v>
      </c>
    </row>
    <row r="50" spans="1:17" ht="15.75" customHeight="1">
      <c r="A50" s="24" t="s">
        <v>63</v>
      </c>
      <c r="B50" s="8">
        <v>20179602</v>
      </c>
      <c r="C50" s="39">
        <v>54.6</v>
      </c>
      <c r="D50" s="28">
        <v>1700</v>
      </c>
      <c r="E50" s="8" t="s">
        <v>15</v>
      </c>
      <c r="F50" s="8">
        <v>251.83846539688938</v>
      </c>
      <c r="G50" s="38">
        <v>103</v>
      </c>
      <c r="H50" s="8">
        <v>157.43620711647335</v>
      </c>
      <c r="I50" s="26">
        <v>4.23</v>
      </c>
      <c r="J50" s="8">
        <v>101</v>
      </c>
      <c r="K50" s="8" t="s">
        <v>1</v>
      </c>
      <c r="L50" s="8">
        <v>45</v>
      </c>
      <c r="M50" s="36">
        <v>291.3089666485989</v>
      </c>
      <c r="N50" s="29" t="s">
        <v>1</v>
      </c>
      <c r="O50" s="8" t="s">
        <v>6</v>
      </c>
      <c r="P50" s="8">
        <v>5</v>
      </c>
      <c r="Q50" s="8">
        <v>55.4</v>
      </c>
    </row>
    <row r="51" spans="1:17" ht="15.75" customHeight="1">
      <c r="A51" s="24" t="s">
        <v>64</v>
      </c>
      <c r="B51" s="8">
        <v>4491543</v>
      </c>
      <c r="C51" s="39">
        <v>75.1</v>
      </c>
      <c r="D51" s="28">
        <v>16900</v>
      </c>
      <c r="E51" s="8" t="s">
        <v>15</v>
      </c>
      <c r="F51" s="8">
        <v>6356.39022046544</v>
      </c>
      <c r="G51" s="38">
        <v>198</v>
      </c>
      <c r="H51" s="8">
        <v>3466.514736695163</v>
      </c>
      <c r="I51" s="26">
        <v>1.41</v>
      </c>
      <c r="J51" s="8" t="s">
        <v>1</v>
      </c>
      <c r="K51" s="8">
        <v>2.961152290826602</v>
      </c>
      <c r="L51" s="8">
        <v>59</v>
      </c>
      <c r="M51" s="36">
        <v>0.22264063819493657</v>
      </c>
      <c r="N51" s="29">
        <v>27.29596488333742</v>
      </c>
      <c r="O51" s="8" t="s">
        <v>5</v>
      </c>
      <c r="P51" s="8">
        <v>3</v>
      </c>
      <c r="Q51" s="8">
        <v>71</v>
      </c>
    </row>
    <row r="52" spans="1:17" ht="15.75" customHeight="1">
      <c r="A52" s="24" t="s">
        <v>65</v>
      </c>
      <c r="B52" s="8">
        <v>11423952</v>
      </c>
      <c r="C52" s="39">
        <v>77.3</v>
      </c>
      <c r="D52" s="28">
        <v>12700</v>
      </c>
      <c r="E52" s="8" t="s">
        <v>15</v>
      </c>
      <c r="F52" s="8">
        <v>3792.908093451373</v>
      </c>
      <c r="G52" s="38">
        <v>185</v>
      </c>
      <c r="H52" s="8">
        <v>1284.1440510254245</v>
      </c>
      <c r="I52" s="26">
        <v>1.6</v>
      </c>
      <c r="J52" s="8">
        <v>211</v>
      </c>
      <c r="K52" s="8" t="s">
        <v>1</v>
      </c>
      <c r="L52" s="8">
        <v>76</v>
      </c>
      <c r="M52" s="36">
        <v>0.875353818013241</v>
      </c>
      <c r="N52" s="29" t="s">
        <v>1</v>
      </c>
      <c r="O52" s="8" t="s">
        <v>8</v>
      </c>
      <c r="P52" s="8">
        <v>4</v>
      </c>
      <c r="Q52" s="8" t="s">
        <v>1</v>
      </c>
    </row>
    <row r="53" spans="1:17" ht="15.75" customHeight="1">
      <c r="A53" s="24" t="s">
        <v>66</v>
      </c>
      <c r="B53" s="8">
        <v>792604</v>
      </c>
      <c r="C53" s="39">
        <v>78.2</v>
      </c>
      <c r="D53" s="28">
        <v>29200</v>
      </c>
      <c r="E53" s="8" t="s">
        <v>15</v>
      </c>
      <c r="F53" s="8">
        <v>14130.637745961412</v>
      </c>
      <c r="G53" s="38" t="s">
        <v>1</v>
      </c>
      <c r="H53" s="8">
        <v>5237.167614596949</v>
      </c>
      <c r="I53" s="26">
        <v>1.79</v>
      </c>
      <c r="J53" s="8" t="s">
        <v>1</v>
      </c>
      <c r="K53" s="8">
        <v>3.6552149894501587</v>
      </c>
      <c r="L53" s="8">
        <v>69</v>
      </c>
      <c r="M53" s="36" t="s">
        <v>1</v>
      </c>
      <c r="N53" s="29">
        <v>48.30280947358328</v>
      </c>
      <c r="O53" s="8" t="s">
        <v>6</v>
      </c>
      <c r="P53" s="8">
        <v>5</v>
      </c>
      <c r="Q53" s="8">
        <v>71</v>
      </c>
    </row>
    <row r="54" spans="1:17" ht="15.75" customHeight="1">
      <c r="A54" s="24" t="s">
        <v>67</v>
      </c>
      <c r="B54" s="8">
        <v>10220911</v>
      </c>
      <c r="C54" s="39">
        <v>76.6</v>
      </c>
      <c r="D54" s="28">
        <v>26800</v>
      </c>
      <c r="E54" s="8" t="s">
        <v>15</v>
      </c>
      <c r="F54" s="8">
        <v>9731.0308249431</v>
      </c>
      <c r="G54" s="38">
        <v>198</v>
      </c>
      <c r="H54" s="8">
        <v>6019.032941388494</v>
      </c>
      <c r="I54" s="26">
        <v>1.23</v>
      </c>
      <c r="J54" s="8">
        <v>152</v>
      </c>
      <c r="K54" s="8">
        <v>3.260699853016827</v>
      </c>
      <c r="L54" s="8">
        <v>74</v>
      </c>
      <c r="M54" s="36">
        <v>0.09783863688862961</v>
      </c>
      <c r="N54" s="29">
        <v>48.94358242626318</v>
      </c>
      <c r="O54" s="8" t="s">
        <v>5</v>
      </c>
      <c r="P54" s="8">
        <v>3</v>
      </c>
      <c r="Q54" s="8">
        <v>74</v>
      </c>
    </row>
    <row r="55" spans="1:17" ht="15.75" customHeight="1">
      <c r="A55" s="24" t="s">
        <v>68</v>
      </c>
      <c r="B55" s="8">
        <v>5484723</v>
      </c>
      <c r="C55" s="39">
        <v>78.1</v>
      </c>
      <c r="D55" s="28">
        <v>38900</v>
      </c>
      <c r="E55" s="8" t="s">
        <v>15</v>
      </c>
      <c r="F55" s="8">
        <v>32380.851321023867</v>
      </c>
      <c r="G55" s="38">
        <v>200</v>
      </c>
      <c r="H55" s="8">
        <v>6323.017589037769</v>
      </c>
      <c r="I55" s="26">
        <v>1.74</v>
      </c>
      <c r="J55" s="8">
        <v>230</v>
      </c>
      <c r="K55" s="8">
        <v>1.0859289483974168</v>
      </c>
      <c r="L55" s="8">
        <v>85</v>
      </c>
      <c r="M55" s="36">
        <v>1.8232461329405332</v>
      </c>
      <c r="N55" s="29">
        <v>51.54772629356122</v>
      </c>
      <c r="O55" s="8" t="s">
        <v>5</v>
      </c>
      <c r="P55" s="8">
        <v>3</v>
      </c>
      <c r="Q55" s="8">
        <v>76</v>
      </c>
    </row>
    <row r="56" spans="1:17" ht="15.75" customHeight="1">
      <c r="A56" s="24" t="s">
        <v>69</v>
      </c>
      <c r="B56" s="8">
        <v>506221</v>
      </c>
      <c r="C56" s="39">
        <v>43.3</v>
      </c>
      <c r="D56" s="28">
        <v>3800</v>
      </c>
      <c r="E56" s="8" t="s">
        <v>15</v>
      </c>
      <c r="F56" s="8">
        <v>359.5267679531272</v>
      </c>
      <c r="G56" s="38">
        <v>148</v>
      </c>
      <c r="H56" s="8">
        <v>459.28556895111035</v>
      </c>
      <c r="I56" s="26">
        <v>5.14</v>
      </c>
      <c r="J56" s="8" t="s">
        <v>1</v>
      </c>
      <c r="K56" s="8" t="s">
        <v>1</v>
      </c>
      <c r="L56" s="8">
        <v>84</v>
      </c>
      <c r="M56" s="36">
        <v>231.29639821342855</v>
      </c>
      <c r="N56" s="29" t="s">
        <v>1</v>
      </c>
      <c r="O56" s="8" t="s">
        <v>5</v>
      </c>
      <c r="P56" s="8">
        <v>3</v>
      </c>
      <c r="Q56" s="8" t="s">
        <v>1</v>
      </c>
    </row>
    <row r="57" spans="1:17" ht="15.75" customHeight="1">
      <c r="A57" s="24" t="s">
        <v>70</v>
      </c>
      <c r="B57" s="8">
        <v>72514</v>
      </c>
      <c r="C57" s="39">
        <v>75.3</v>
      </c>
      <c r="D57" s="28">
        <v>9500</v>
      </c>
      <c r="E57" s="8" t="s">
        <v>15</v>
      </c>
      <c r="F57" s="8">
        <v>1163.9131753868219</v>
      </c>
      <c r="G57" s="38" t="s">
        <v>1</v>
      </c>
      <c r="H57" s="8">
        <v>1154.2598670601537</v>
      </c>
      <c r="I57" s="26">
        <v>2.1</v>
      </c>
      <c r="J57" s="8" t="s">
        <v>1</v>
      </c>
      <c r="K57" s="8" t="s">
        <v>1</v>
      </c>
      <c r="L57" s="8">
        <v>72</v>
      </c>
      <c r="M57" s="36" t="s">
        <v>1</v>
      </c>
      <c r="N57" s="29" t="s">
        <v>1</v>
      </c>
      <c r="O57" s="8" t="s">
        <v>5</v>
      </c>
      <c r="P57" s="8">
        <v>3</v>
      </c>
      <c r="Q57" s="8" t="s">
        <v>1</v>
      </c>
    </row>
    <row r="58" spans="1:17" ht="15.75" customHeight="1">
      <c r="A58" s="24" t="s">
        <v>71</v>
      </c>
      <c r="B58" s="8">
        <v>9507133</v>
      </c>
      <c r="C58" s="39">
        <v>73.4</v>
      </c>
      <c r="D58" s="28">
        <v>8800</v>
      </c>
      <c r="E58" s="8" t="s">
        <v>15</v>
      </c>
      <c r="F58" s="8">
        <v>953.9153391458815</v>
      </c>
      <c r="G58" s="38">
        <v>169</v>
      </c>
      <c r="H58" s="8">
        <v>1242.2251797676547</v>
      </c>
      <c r="I58" s="26">
        <v>2.78</v>
      </c>
      <c r="J58" s="8">
        <v>174</v>
      </c>
      <c r="K58" s="8" t="s">
        <v>1</v>
      </c>
      <c r="L58" s="8">
        <v>59</v>
      </c>
      <c r="M58" s="36">
        <v>43.12551428490587</v>
      </c>
      <c r="N58" s="29">
        <v>38.54463801021822</v>
      </c>
      <c r="O58" s="8" t="s">
        <v>6</v>
      </c>
      <c r="P58" s="8">
        <v>5</v>
      </c>
      <c r="Q58" s="8">
        <v>50.1</v>
      </c>
    </row>
    <row r="59" spans="1:17" ht="15.75" customHeight="1">
      <c r="A59" s="24" t="s">
        <v>72</v>
      </c>
      <c r="B59" s="8">
        <v>13927650</v>
      </c>
      <c r="C59" s="39">
        <v>76.8</v>
      </c>
      <c r="D59" s="28">
        <v>7700</v>
      </c>
      <c r="E59" s="8" t="s">
        <v>15</v>
      </c>
      <c r="F59" s="8">
        <v>1277.3152685485347</v>
      </c>
      <c r="G59" s="38">
        <v>186</v>
      </c>
      <c r="H59" s="8">
        <v>926.2151188463238</v>
      </c>
      <c r="I59" s="26">
        <v>2.59</v>
      </c>
      <c r="J59" s="8">
        <v>202</v>
      </c>
      <c r="K59" s="8">
        <v>13.19907853726873</v>
      </c>
      <c r="L59" s="8">
        <v>62</v>
      </c>
      <c r="M59" s="36">
        <v>10.051947026239173</v>
      </c>
      <c r="N59" s="29">
        <v>29.975408629596522</v>
      </c>
      <c r="O59" s="8" t="s">
        <v>6</v>
      </c>
      <c r="P59" s="8">
        <v>5</v>
      </c>
      <c r="Q59" s="8">
        <v>54</v>
      </c>
    </row>
    <row r="60" spans="1:17" ht="15.75" customHeight="1">
      <c r="A60" s="24" t="s">
        <v>73</v>
      </c>
      <c r="B60" s="8">
        <v>81713520</v>
      </c>
      <c r="C60" s="39">
        <v>71.9</v>
      </c>
      <c r="D60" s="28">
        <v>5500</v>
      </c>
      <c r="E60" s="8" t="s">
        <v>15</v>
      </c>
      <c r="F60" s="8">
        <v>628.7821158603864</v>
      </c>
      <c r="G60" s="38">
        <v>193</v>
      </c>
      <c r="H60" s="8">
        <v>1177.2837591624984</v>
      </c>
      <c r="I60" s="26">
        <v>2.72</v>
      </c>
      <c r="J60" s="8">
        <v>170</v>
      </c>
      <c r="K60" s="8">
        <v>26.761260127352294</v>
      </c>
      <c r="L60" s="8">
        <v>42</v>
      </c>
      <c r="M60" s="36">
        <v>0.6118938457185542</v>
      </c>
      <c r="N60" s="29">
        <v>27.549541373324757</v>
      </c>
      <c r="O60" s="8" t="s">
        <v>5</v>
      </c>
      <c r="P60" s="8">
        <v>3</v>
      </c>
      <c r="Q60" s="8">
        <v>65.6</v>
      </c>
    </row>
    <row r="61" spans="1:17" ht="15.75" customHeight="1">
      <c r="A61" s="24" t="s">
        <v>74</v>
      </c>
      <c r="B61" s="8">
        <v>7066403</v>
      </c>
      <c r="C61" s="39">
        <v>72.1</v>
      </c>
      <c r="D61" s="28">
        <v>6400</v>
      </c>
      <c r="E61" s="8" t="s">
        <v>15</v>
      </c>
      <c r="F61" s="8">
        <v>598.0411816308807</v>
      </c>
      <c r="G61" s="38">
        <v>174</v>
      </c>
      <c r="H61" s="8">
        <v>626.3441244435111</v>
      </c>
      <c r="I61" s="26">
        <v>3.04</v>
      </c>
      <c r="J61" s="8">
        <v>108</v>
      </c>
      <c r="K61" s="8">
        <v>18.524033260359506</v>
      </c>
      <c r="L61" s="8">
        <v>60</v>
      </c>
      <c r="M61" s="36">
        <v>24.057501390735855</v>
      </c>
      <c r="N61" s="29">
        <v>33.24251390700474</v>
      </c>
      <c r="O61" s="8" t="s">
        <v>6</v>
      </c>
      <c r="P61" s="8">
        <v>5</v>
      </c>
      <c r="Q61" s="8">
        <v>47.6</v>
      </c>
    </row>
    <row r="62" spans="1:17" ht="15.75" customHeight="1">
      <c r="A62" s="24" t="s">
        <v>75</v>
      </c>
      <c r="B62" s="8">
        <v>616459</v>
      </c>
      <c r="C62" s="39">
        <v>61.2</v>
      </c>
      <c r="D62" s="28">
        <v>30200</v>
      </c>
      <c r="E62" s="8" t="s">
        <v>15</v>
      </c>
      <c r="F62" s="8">
        <v>6130.172485112555</v>
      </c>
      <c r="G62" s="38">
        <v>94</v>
      </c>
      <c r="H62" s="8">
        <v>40.73263590928188</v>
      </c>
      <c r="I62" s="26">
        <v>5.16</v>
      </c>
      <c r="J62" s="8" t="s">
        <v>1</v>
      </c>
      <c r="K62" s="8" t="s">
        <v>1</v>
      </c>
      <c r="L62" s="8">
        <v>48</v>
      </c>
      <c r="M62" s="36">
        <v>280.02021221200437</v>
      </c>
      <c r="N62" s="29" t="s">
        <v>1</v>
      </c>
      <c r="O62" s="8" t="s">
        <v>6</v>
      </c>
      <c r="P62" s="8">
        <v>5</v>
      </c>
      <c r="Q62" s="8" t="s">
        <v>1</v>
      </c>
    </row>
    <row r="63" spans="1:17" ht="15.75" customHeight="1">
      <c r="A63" s="24" t="s">
        <v>76</v>
      </c>
      <c r="B63" s="8">
        <v>5502026</v>
      </c>
      <c r="C63" s="39">
        <v>61.4</v>
      </c>
      <c r="D63" s="28">
        <v>700</v>
      </c>
      <c r="E63" s="8" t="s">
        <v>15</v>
      </c>
      <c r="F63" s="8">
        <v>95.07406907928097</v>
      </c>
      <c r="G63" s="38">
        <v>75</v>
      </c>
      <c r="H63" s="8">
        <v>39.25826595512271</v>
      </c>
      <c r="I63" s="26">
        <v>4.84</v>
      </c>
      <c r="J63" s="8" t="s">
        <v>1</v>
      </c>
      <c r="K63" s="8" t="s">
        <v>1</v>
      </c>
      <c r="L63" s="8">
        <v>20</v>
      </c>
      <c r="M63" s="36">
        <v>49.25532013116623</v>
      </c>
      <c r="N63" s="29" t="s">
        <v>1</v>
      </c>
      <c r="O63" s="8" t="s">
        <v>8</v>
      </c>
      <c r="P63" s="8">
        <v>4</v>
      </c>
      <c r="Q63" s="8" t="s">
        <v>1</v>
      </c>
    </row>
    <row r="64" spans="1:17" ht="15.75" customHeight="1">
      <c r="A64" s="24" t="s">
        <v>77</v>
      </c>
      <c r="B64" s="8">
        <v>1307605</v>
      </c>
      <c r="C64" s="39">
        <v>72.6</v>
      </c>
      <c r="D64" s="28">
        <v>21900</v>
      </c>
      <c r="E64" s="8" t="s">
        <v>15</v>
      </c>
      <c r="F64" s="8">
        <v>6952.405351769073</v>
      </c>
      <c r="G64" s="38">
        <v>193</v>
      </c>
      <c r="H64" s="8">
        <v>5606.433135388745</v>
      </c>
      <c r="I64" s="26">
        <v>1.42</v>
      </c>
      <c r="J64" s="8" t="s">
        <v>1</v>
      </c>
      <c r="K64" s="8">
        <v>3.2801740768177994</v>
      </c>
      <c r="L64" s="8">
        <v>69</v>
      </c>
      <c r="M64" s="36">
        <v>38.23784705625935</v>
      </c>
      <c r="N64" s="29">
        <v>50.21011696957414</v>
      </c>
      <c r="O64" s="8" t="s">
        <v>5</v>
      </c>
      <c r="P64" s="8">
        <v>3</v>
      </c>
      <c r="Q64" s="8">
        <v>66</v>
      </c>
    </row>
    <row r="65" spans="1:17" ht="15.75" customHeight="1">
      <c r="A65" s="24" t="s">
        <v>78</v>
      </c>
      <c r="B65" s="8">
        <v>82544840</v>
      </c>
      <c r="C65" s="39">
        <v>55</v>
      </c>
      <c r="D65" s="28">
        <v>800</v>
      </c>
      <c r="E65" s="8" t="s">
        <v>15</v>
      </c>
      <c r="F65" s="8">
        <v>69.40470173544465</v>
      </c>
      <c r="G65" s="38">
        <v>50</v>
      </c>
      <c r="H65" s="8">
        <v>35.62911988199384</v>
      </c>
      <c r="I65" s="26">
        <v>6.17</v>
      </c>
      <c r="J65" s="8">
        <v>49</v>
      </c>
      <c r="K65" s="8" t="s">
        <v>1</v>
      </c>
      <c r="L65" s="8">
        <v>16</v>
      </c>
      <c r="M65" s="36">
        <v>81.16800517149224</v>
      </c>
      <c r="N65" s="29" t="s">
        <v>1</v>
      </c>
      <c r="O65" s="8" t="s">
        <v>5</v>
      </c>
      <c r="P65" s="8">
        <v>3</v>
      </c>
      <c r="Q65" s="8">
        <v>70</v>
      </c>
    </row>
    <row r="66" spans="1:17" ht="15.75" customHeight="1">
      <c r="A66" s="24" t="s">
        <v>79</v>
      </c>
      <c r="B66" s="8">
        <v>48668</v>
      </c>
      <c r="C66" s="39">
        <v>79.3</v>
      </c>
      <c r="D66" s="28">
        <v>31000</v>
      </c>
      <c r="E66" s="8" t="s">
        <v>80</v>
      </c>
      <c r="F66" s="8">
        <v>12801.01915016027</v>
      </c>
      <c r="G66" s="38" t="s">
        <v>1</v>
      </c>
      <c r="H66" s="8">
        <v>5638.201693104298</v>
      </c>
      <c r="I66" s="26">
        <v>2.45</v>
      </c>
      <c r="J66" s="8" t="s">
        <v>1</v>
      </c>
      <c r="K66" s="8" t="s">
        <v>1</v>
      </c>
      <c r="L66" s="8" t="s">
        <v>1</v>
      </c>
      <c r="M66" s="36" t="s">
        <v>1</v>
      </c>
      <c r="N66" s="29" t="s">
        <v>1</v>
      </c>
      <c r="O66" s="8" t="s">
        <v>1</v>
      </c>
      <c r="P66" s="8" t="s">
        <v>1</v>
      </c>
      <c r="Q66" s="8" t="s">
        <v>1</v>
      </c>
    </row>
    <row r="67" spans="1:17" ht="15.75" customHeight="1">
      <c r="A67" s="24" t="s">
        <v>81</v>
      </c>
      <c r="B67" s="8">
        <v>931741</v>
      </c>
      <c r="C67" s="39">
        <v>70.4</v>
      </c>
      <c r="D67" s="28">
        <v>3700</v>
      </c>
      <c r="E67" s="8" t="s">
        <v>15</v>
      </c>
      <c r="F67" s="8">
        <v>1476.8052495274974</v>
      </c>
      <c r="G67" s="38" t="s">
        <v>1</v>
      </c>
      <c r="H67" s="8">
        <v>1090.4317830813497</v>
      </c>
      <c r="I67" s="26">
        <v>2.68</v>
      </c>
      <c r="J67" s="8" t="s">
        <v>1</v>
      </c>
      <c r="K67" s="8" t="s">
        <v>1</v>
      </c>
      <c r="L67" s="8">
        <v>52</v>
      </c>
      <c r="M67" s="36" t="s">
        <v>1</v>
      </c>
      <c r="N67" s="29" t="s">
        <v>1</v>
      </c>
      <c r="O67" s="8" t="s">
        <v>8</v>
      </c>
      <c r="P67" s="8">
        <v>4</v>
      </c>
      <c r="Q67" s="8" t="s">
        <v>1</v>
      </c>
    </row>
    <row r="68" spans="1:17" ht="15.75" customHeight="1">
      <c r="A68" s="24" t="s">
        <v>82</v>
      </c>
      <c r="B68" s="8">
        <v>5244749</v>
      </c>
      <c r="C68" s="39">
        <v>78.8</v>
      </c>
      <c r="D68" s="28">
        <v>38400</v>
      </c>
      <c r="E68" s="8" t="s">
        <v>15</v>
      </c>
      <c r="F68" s="8">
        <v>11089.186536858102</v>
      </c>
      <c r="G68" s="38">
        <v>200</v>
      </c>
      <c r="H68" s="8">
        <v>16404.979532862297</v>
      </c>
      <c r="I68" s="26">
        <v>1.73</v>
      </c>
      <c r="J68" s="8">
        <v>239</v>
      </c>
      <c r="K68" s="8">
        <v>1.133306516374562</v>
      </c>
      <c r="L68" s="8">
        <v>61</v>
      </c>
      <c r="M68" s="36">
        <v>1.9066689368738143</v>
      </c>
      <c r="N68" s="29">
        <v>48.25454945508355</v>
      </c>
      <c r="O68" s="8" t="s">
        <v>5</v>
      </c>
      <c r="P68" s="8">
        <v>3</v>
      </c>
      <c r="Q68" s="8">
        <v>74</v>
      </c>
    </row>
    <row r="69" spans="1:17" ht="15.75" customHeight="1">
      <c r="A69" s="24" t="s">
        <v>83</v>
      </c>
      <c r="B69" s="8">
        <v>64057792</v>
      </c>
      <c r="C69" s="39">
        <v>80.9</v>
      </c>
      <c r="D69" s="28">
        <v>32700</v>
      </c>
      <c r="E69" s="8" t="s">
        <v>15</v>
      </c>
      <c r="F69" s="8">
        <v>23806.627615263416</v>
      </c>
      <c r="G69" s="38">
        <v>200</v>
      </c>
      <c r="H69" s="8">
        <v>6982.75707036546</v>
      </c>
      <c r="I69" s="26">
        <v>1.98</v>
      </c>
      <c r="J69" s="8">
        <v>240</v>
      </c>
      <c r="K69" s="8">
        <v>1.1063937182701646</v>
      </c>
      <c r="L69" s="8">
        <v>76</v>
      </c>
      <c r="M69" s="36">
        <v>2.497744536683375</v>
      </c>
      <c r="N69" s="29">
        <v>40.45066055352017</v>
      </c>
      <c r="O69" s="8" t="s">
        <v>5</v>
      </c>
      <c r="P69" s="8">
        <v>3</v>
      </c>
      <c r="Q69" s="8">
        <v>72</v>
      </c>
    </row>
    <row r="70" spans="1:17" ht="15.75" customHeight="1">
      <c r="A70" s="24" t="s">
        <v>84</v>
      </c>
      <c r="B70" s="8">
        <v>283019</v>
      </c>
      <c r="C70" s="39">
        <v>76.5</v>
      </c>
      <c r="D70" s="28">
        <v>17500</v>
      </c>
      <c r="E70" s="8" t="s">
        <v>85</v>
      </c>
      <c r="F70" s="8">
        <v>2275.8189379511623</v>
      </c>
      <c r="G70" s="38" t="s">
        <v>1</v>
      </c>
      <c r="H70" s="8">
        <v>1561.0259381878955</v>
      </c>
      <c r="I70" s="26">
        <v>1.95</v>
      </c>
      <c r="J70" s="8" t="s">
        <v>1</v>
      </c>
      <c r="K70" s="8" t="s">
        <v>1</v>
      </c>
      <c r="L70" s="8">
        <v>52</v>
      </c>
      <c r="M70" s="36" t="s">
        <v>1</v>
      </c>
      <c r="N70" s="29" t="s">
        <v>1</v>
      </c>
      <c r="O70" s="8" t="s">
        <v>1</v>
      </c>
      <c r="P70" s="8" t="s">
        <v>1</v>
      </c>
      <c r="Q70" s="8" t="s">
        <v>1</v>
      </c>
    </row>
    <row r="71" spans="1:17" ht="15.75" customHeight="1">
      <c r="A71" s="24" t="s">
        <v>86</v>
      </c>
      <c r="B71" s="8">
        <v>1485832</v>
      </c>
      <c r="C71" s="39">
        <v>53.5</v>
      </c>
      <c r="D71" s="28">
        <v>14900</v>
      </c>
      <c r="E71" s="8" t="s">
        <v>15</v>
      </c>
      <c r="F71" s="8">
        <v>1848.1228025779494</v>
      </c>
      <c r="G71" s="38">
        <v>120</v>
      </c>
      <c r="H71" s="8">
        <v>918.677212497779</v>
      </c>
      <c r="I71" s="26">
        <v>4.68</v>
      </c>
      <c r="J71" s="8">
        <v>152</v>
      </c>
      <c r="K71" s="8" t="s">
        <v>1</v>
      </c>
      <c r="L71" s="8">
        <v>73</v>
      </c>
      <c r="M71" s="36">
        <v>250.79542774687852</v>
      </c>
      <c r="N71" s="29" t="s">
        <v>1</v>
      </c>
      <c r="O71" s="8" t="s">
        <v>6</v>
      </c>
      <c r="P71" s="8">
        <v>5</v>
      </c>
      <c r="Q71" s="8" t="s">
        <v>1</v>
      </c>
    </row>
    <row r="72" spans="1:17" ht="15.75" customHeight="1">
      <c r="A72" s="24" t="s">
        <v>87</v>
      </c>
      <c r="B72" s="8">
        <v>1735464</v>
      </c>
      <c r="C72" s="39">
        <v>54</v>
      </c>
      <c r="D72" s="28">
        <v>1200</v>
      </c>
      <c r="E72" s="8" t="s">
        <v>15</v>
      </c>
      <c r="F72" s="8">
        <v>131.83794074668216</v>
      </c>
      <c r="G72" s="38">
        <v>159</v>
      </c>
      <c r="H72" s="8">
        <v>82.7444418322708</v>
      </c>
      <c r="I72" s="26">
        <v>5.13</v>
      </c>
      <c r="J72" s="8" t="s">
        <v>1</v>
      </c>
      <c r="K72" s="8" t="s">
        <v>1</v>
      </c>
      <c r="L72" s="8">
        <v>26</v>
      </c>
      <c r="M72" s="36">
        <v>140.5728865594446</v>
      </c>
      <c r="N72" s="29" t="s">
        <v>1</v>
      </c>
      <c r="O72" s="8" t="s">
        <v>6</v>
      </c>
      <c r="P72" s="8">
        <v>5</v>
      </c>
      <c r="Q72" s="8">
        <v>49.8</v>
      </c>
    </row>
    <row r="73" spans="1:17" ht="15.75" customHeight="1">
      <c r="A73" s="24" t="s">
        <v>88</v>
      </c>
      <c r="B73" s="8">
        <v>1500202</v>
      </c>
      <c r="C73" s="39">
        <v>73.2</v>
      </c>
      <c r="D73" s="28">
        <v>2900</v>
      </c>
      <c r="E73" s="8" t="s">
        <v>15</v>
      </c>
      <c r="F73" s="8">
        <v>1539.792641257644</v>
      </c>
      <c r="G73" s="38" t="s">
        <v>1</v>
      </c>
      <c r="H73" s="8" t="s">
        <v>1</v>
      </c>
      <c r="I73" s="26">
        <v>5.19</v>
      </c>
      <c r="J73" s="8" t="s">
        <v>1</v>
      </c>
      <c r="K73" s="8" t="s">
        <v>1</v>
      </c>
      <c r="L73" s="8" t="s">
        <v>1</v>
      </c>
      <c r="M73" s="36" t="s">
        <v>1</v>
      </c>
      <c r="N73" s="29" t="s">
        <v>1</v>
      </c>
      <c r="O73" s="8" t="s">
        <v>1</v>
      </c>
      <c r="P73" s="8" t="s">
        <v>1</v>
      </c>
      <c r="Q73" s="8" t="s">
        <v>1</v>
      </c>
    </row>
    <row r="74" spans="1:17" ht="15.75" customHeight="1">
      <c r="A74" s="24" t="s">
        <v>89</v>
      </c>
      <c r="B74" s="8">
        <v>4630841</v>
      </c>
      <c r="C74" s="39">
        <v>76.5</v>
      </c>
      <c r="D74" s="28">
        <v>5000</v>
      </c>
      <c r="E74" s="8" t="s">
        <v>15</v>
      </c>
      <c r="F74" s="8">
        <v>903.0757048233788</v>
      </c>
      <c r="G74" s="38">
        <v>193</v>
      </c>
      <c r="H74" s="8">
        <v>1445.5257695092532</v>
      </c>
      <c r="I74" s="26">
        <v>1.43</v>
      </c>
      <c r="J74" s="8" t="s">
        <v>1</v>
      </c>
      <c r="K74" s="8">
        <v>21.35611459497618</v>
      </c>
      <c r="L74" s="8">
        <v>52</v>
      </c>
      <c r="M74" s="36">
        <v>4.318869941766517</v>
      </c>
      <c r="N74" s="29">
        <v>34.59198879857892</v>
      </c>
      <c r="O74" s="8" t="s">
        <v>6</v>
      </c>
      <c r="P74" s="8">
        <v>5</v>
      </c>
      <c r="Q74" s="8">
        <v>59.2</v>
      </c>
    </row>
    <row r="75" spans="1:17" ht="15.75" customHeight="1">
      <c r="A75" s="24" t="s">
        <v>90</v>
      </c>
      <c r="B75" s="8">
        <v>82369552</v>
      </c>
      <c r="C75" s="39">
        <v>79.1</v>
      </c>
      <c r="D75" s="28">
        <v>34800</v>
      </c>
      <c r="E75" s="8" t="s">
        <v>15</v>
      </c>
      <c r="F75" s="8">
        <v>19169.70484433374</v>
      </c>
      <c r="G75" s="38">
        <v>200</v>
      </c>
      <c r="H75" s="8">
        <v>6666.298245740125</v>
      </c>
      <c r="I75" s="26">
        <v>1.41</v>
      </c>
      <c r="J75" s="8">
        <v>205</v>
      </c>
      <c r="K75" s="8">
        <v>1.5029333201964585</v>
      </c>
      <c r="L75" s="8">
        <v>88</v>
      </c>
      <c r="M75" s="36">
        <v>0.6070204193899221</v>
      </c>
      <c r="N75" s="29">
        <v>48.82495900912512</v>
      </c>
      <c r="O75" s="8" t="s">
        <v>4</v>
      </c>
      <c r="P75" s="8">
        <v>1</v>
      </c>
      <c r="Q75" s="8">
        <v>73</v>
      </c>
    </row>
    <row r="76" spans="1:17" ht="15.75" customHeight="1">
      <c r="A76" s="24" t="s">
        <v>91</v>
      </c>
      <c r="B76" s="8">
        <v>23382848</v>
      </c>
      <c r="C76" s="39">
        <v>59.5</v>
      </c>
      <c r="D76" s="28">
        <v>1500</v>
      </c>
      <c r="E76" s="8" t="s">
        <v>15</v>
      </c>
      <c r="F76" s="8">
        <v>236.11323992697552</v>
      </c>
      <c r="G76" s="38">
        <v>95</v>
      </c>
      <c r="H76" s="8">
        <v>289.1007973023645</v>
      </c>
      <c r="I76" s="26">
        <v>3.78</v>
      </c>
      <c r="J76" s="8">
        <v>107</v>
      </c>
      <c r="K76" s="8" t="s">
        <v>1</v>
      </c>
      <c r="L76" s="8">
        <v>45</v>
      </c>
      <c r="M76" s="36">
        <v>198.80941928032036</v>
      </c>
      <c r="N76" s="29" t="s">
        <v>1</v>
      </c>
      <c r="O76" s="8" t="s">
        <v>6</v>
      </c>
      <c r="P76" s="8">
        <v>5</v>
      </c>
      <c r="Q76" s="8">
        <v>60.6</v>
      </c>
    </row>
    <row r="77" spans="1:17" ht="15.75" customHeight="1">
      <c r="A77" s="24" t="s">
        <v>92</v>
      </c>
      <c r="B77" s="8">
        <v>28002</v>
      </c>
      <c r="C77" s="39">
        <v>80.1</v>
      </c>
      <c r="D77" s="28">
        <v>38200</v>
      </c>
      <c r="E77" s="8" t="s">
        <v>19</v>
      </c>
      <c r="F77" s="8">
        <v>15127.490893507607</v>
      </c>
      <c r="G77" s="38" t="s">
        <v>1</v>
      </c>
      <c r="H77" s="8">
        <v>5071.066352403399</v>
      </c>
      <c r="I77" s="26">
        <v>1.65</v>
      </c>
      <c r="J77" s="8" t="s">
        <v>1</v>
      </c>
      <c r="K77" s="8" t="s">
        <v>1</v>
      </c>
      <c r="L77" s="8">
        <v>100</v>
      </c>
      <c r="M77" s="36" t="s">
        <v>1</v>
      </c>
      <c r="N77" s="29" t="s">
        <v>1</v>
      </c>
      <c r="O77" s="8" t="s">
        <v>1</v>
      </c>
      <c r="P77" s="8" t="s">
        <v>1</v>
      </c>
      <c r="Q77" s="8" t="s">
        <v>1</v>
      </c>
    </row>
    <row r="78" spans="1:17" ht="15.75" customHeight="1">
      <c r="A78" s="24" t="s">
        <v>93</v>
      </c>
      <c r="B78" s="8">
        <v>10722816</v>
      </c>
      <c r="C78" s="39">
        <v>79.5</v>
      </c>
      <c r="D78" s="28">
        <v>32800</v>
      </c>
      <c r="E78" s="8" t="s">
        <v>15</v>
      </c>
      <c r="F78" s="8">
        <v>13410.656305209379</v>
      </c>
      <c r="G78" s="38">
        <v>198</v>
      </c>
      <c r="H78" s="8">
        <v>5220.643532445209</v>
      </c>
      <c r="I78" s="26">
        <v>1.36</v>
      </c>
      <c r="J78" s="8">
        <v>213</v>
      </c>
      <c r="K78" s="8">
        <v>1.7677268723926378</v>
      </c>
      <c r="L78" s="8">
        <v>61</v>
      </c>
      <c r="M78" s="36">
        <v>0.9325908418087189</v>
      </c>
      <c r="N78" s="29">
        <v>42.520360323258366</v>
      </c>
      <c r="O78" s="8" t="s">
        <v>5</v>
      </c>
      <c r="P78" s="8">
        <v>3</v>
      </c>
      <c r="Q78" s="8">
        <v>67</v>
      </c>
    </row>
    <row r="79" spans="1:17" ht="15.75" customHeight="1">
      <c r="A79" s="24" t="s">
        <v>94</v>
      </c>
      <c r="B79" s="8">
        <v>57564</v>
      </c>
      <c r="C79" s="39">
        <v>69.5</v>
      </c>
      <c r="D79" s="28">
        <v>20000</v>
      </c>
      <c r="E79" s="8" t="s">
        <v>80</v>
      </c>
      <c r="F79" s="8">
        <v>22062.4001111806</v>
      </c>
      <c r="G79" s="38" t="s">
        <v>1</v>
      </c>
      <c r="H79" s="8">
        <v>4928.4274894031</v>
      </c>
      <c r="I79" s="26">
        <v>2.22</v>
      </c>
      <c r="J79" s="8" t="s">
        <v>1</v>
      </c>
      <c r="K79" s="8" t="s">
        <v>1</v>
      </c>
      <c r="L79" s="8">
        <v>82</v>
      </c>
      <c r="M79" s="36" t="s">
        <v>1</v>
      </c>
      <c r="N79" s="29" t="s">
        <v>1</v>
      </c>
      <c r="O79" s="8" t="s">
        <v>1</v>
      </c>
      <c r="P79" s="8" t="s">
        <v>1</v>
      </c>
      <c r="Q79" s="8" t="s">
        <v>1</v>
      </c>
    </row>
    <row r="80" spans="1:17" ht="15.75" customHeight="1">
      <c r="A80" s="24" t="s">
        <v>95</v>
      </c>
      <c r="B80" s="8">
        <v>90343</v>
      </c>
      <c r="C80" s="39">
        <v>65.6</v>
      </c>
      <c r="D80" s="28">
        <v>13600</v>
      </c>
      <c r="E80" s="8" t="s">
        <v>15</v>
      </c>
      <c r="F80" s="8">
        <v>1130.137365374185</v>
      </c>
      <c r="G80" s="38" t="s">
        <v>1</v>
      </c>
      <c r="H80" s="8">
        <v>1596.13915854023</v>
      </c>
      <c r="I80" s="26">
        <v>2.27</v>
      </c>
      <c r="J80" s="8" t="s">
        <v>1</v>
      </c>
      <c r="K80" s="8" t="s">
        <v>1</v>
      </c>
      <c r="L80" s="8">
        <v>41</v>
      </c>
      <c r="M80" s="36" t="s">
        <v>1</v>
      </c>
      <c r="N80" s="29" t="s">
        <v>1</v>
      </c>
      <c r="O80" s="8" t="s">
        <v>5</v>
      </c>
      <c r="P80" s="8">
        <v>3</v>
      </c>
      <c r="Q80" s="8" t="s">
        <v>1</v>
      </c>
    </row>
    <row r="81" spans="1:17" ht="15.75" customHeight="1">
      <c r="A81" s="24" t="s">
        <v>96</v>
      </c>
      <c r="B81" s="8">
        <v>175877</v>
      </c>
      <c r="C81" s="39">
        <v>78.9</v>
      </c>
      <c r="D81" s="28">
        <v>15000</v>
      </c>
      <c r="E81" s="8" t="s">
        <v>19</v>
      </c>
      <c r="F81" s="8">
        <v>2432.3817213166017</v>
      </c>
      <c r="G81" s="38" t="s">
        <v>1</v>
      </c>
      <c r="H81" s="8">
        <v>9461.15751348954</v>
      </c>
      <c r="I81" s="26">
        <v>2.55</v>
      </c>
      <c r="J81" s="8" t="s">
        <v>1</v>
      </c>
      <c r="K81" s="8" t="s">
        <v>1</v>
      </c>
      <c r="L81" s="8">
        <v>94</v>
      </c>
      <c r="M81" s="36" t="s">
        <v>1</v>
      </c>
      <c r="N81" s="29" t="s">
        <v>1</v>
      </c>
      <c r="O81" s="8" t="s">
        <v>1</v>
      </c>
      <c r="P81" s="8" t="s">
        <v>1</v>
      </c>
      <c r="Q81" s="8" t="s">
        <v>1</v>
      </c>
    </row>
    <row r="82" spans="1:17" ht="15.75" customHeight="1">
      <c r="A82" s="24" t="s">
        <v>97</v>
      </c>
      <c r="B82" s="8">
        <v>13002206</v>
      </c>
      <c r="C82" s="39">
        <v>70</v>
      </c>
      <c r="D82" s="28">
        <v>5400</v>
      </c>
      <c r="E82" s="8" t="s">
        <v>15</v>
      </c>
      <c r="F82" s="8">
        <v>434.31091616299574</v>
      </c>
      <c r="G82" s="38">
        <v>175</v>
      </c>
      <c r="H82" s="8">
        <v>508.9136412697968</v>
      </c>
      <c r="I82" s="26">
        <v>3.59</v>
      </c>
      <c r="J82" s="8">
        <v>101</v>
      </c>
      <c r="K82" s="8" t="s">
        <v>1</v>
      </c>
      <c r="L82" s="8">
        <v>46</v>
      </c>
      <c r="M82" s="36">
        <v>29.994910094487043</v>
      </c>
      <c r="N82" s="29" t="s">
        <v>1</v>
      </c>
      <c r="O82" s="8" t="s">
        <v>6</v>
      </c>
      <c r="P82" s="8">
        <v>5</v>
      </c>
      <c r="Q82" s="8">
        <v>44.9</v>
      </c>
    </row>
    <row r="83" spans="1:17" ht="15.75" customHeight="1">
      <c r="A83" s="24" t="s">
        <v>98</v>
      </c>
      <c r="B83" s="8">
        <v>65726</v>
      </c>
      <c r="C83" s="39">
        <v>80.7</v>
      </c>
      <c r="D83" s="28">
        <v>44600</v>
      </c>
      <c r="E83" s="18">
        <v>2005</v>
      </c>
      <c r="F83" s="8">
        <v>8077.473146091348</v>
      </c>
      <c r="G83" s="38" t="s">
        <v>1</v>
      </c>
      <c r="H83" s="8" t="s">
        <v>1</v>
      </c>
      <c r="I83" s="26">
        <v>1.4</v>
      </c>
      <c r="J83" s="8" t="s">
        <v>1</v>
      </c>
      <c r="K83" s="8" t="s">
        <v>1</v>
      </c>
      <c r="L83" s="8" t="s">
        <v>1</v>
      </c>
      <c r="M83" s="36" t="s">
        <v>1</v>
      </c>
      <c r="N83" s="29" t="s">
        <v>1</v>
      </c>
      <c r="O83" s="8" t="s">
        <v>1</v>
      </c>
      <c r="P83" s="8" t="s">
        <v>1</v>
      </c>
      <c r="Q83" s="8" t="s">
        <v>1</v>
      </c>
    </row>
    <row r="84" spans="1:17" ht="15.75" customHeight="1">
      <c r="A84" s="24" t="s">
        <v>99</v>
      </c>
      <c r="B84" s="8">
        <v>9806509</v>
      </c>
      <c r="C84" s="39">
        <v>56.6</v>
      </c>
      <c r="D84" s="28">
        <v>1100</v>
      </c>
      <c r="E84" s="8" t="s">
        <v>15</v>
      </c>
      <c r="F84" s="8">
        <v>81.22156416722811</v>
      </c>
      <c r="G84" s="38">
        <v>90</v>
      </c>
      <c r="H84" s="8">
        <v>75.86797707522626</v>
      </c>
      <c r="I84" s="26">
        <v>5.25</v>
      </c>
      <c r="J84" s="8">
        <v>44</v>
      </c>
      <c r="K84" s="8" t="s">
        <v>1</v>
      </c>
      <c r="L84" s="8">
        <v>35</v>
      </c>
      <c r="M84" s="36">
        <v>209.8878893600159</v>
      </c>
      <c r="N84" s="29" t="s">
        <v>1</v>
      </c>
      <c r="O84" s="8" t="s">
        <v>6</v>
      </c>
      <c r="P84" s="8">
        <v>5</v>
      </c>
      <c r="Q84" s="8">
        <v>61.9</v>
      </c>
    </row>
    <row r="85" spans="1:17" ht="15.75" customHeight="1">
      <c r="A85" s="24" t="s">
        <v>100</v>
      </c>
      <c r="B85" s="8">
        <v>1503182</v>
      </c>
      <c r="C85" s="39">
        <v>47.5</v>
      </c>
      <c r="D85" s="28">
        <v>600</v>
      </c>
      <c r="E85" s="8" t="s">
        <v>15</v>
      </c>
      <c r="F85" s="8" t="s">
        <v>1</v>
      </c>
      <c r="G85" s="38">
        <v>82</v>
      </c>
      <c r="H85" s="8">
        <v>37.12125344768631</v>
      </c>
      <c r="I85" s="26">
        <v>4.72</v>
      </c>
      <c r="J85" s="8" t="s">
        <v>1</v>
      </c>
      <c r="K85" s="8" t="s">
        <v>1</v>
      </c>
      <c r="L85" s="8">
        <v>34</v>
      </c>
      <c r="M85" s="36">
        <v>253.17809819436368</v>
      </c>
      <c r="N85" s="29" t="s">
        <v>1</v>
      </c>
      <c r="O85" s="8" t="s">
        <v>5</v>
      </c>
      <c r="P85" s="8">
        <v>3</v>
      </c>
      <c r="Q85" s="8" t="s">
        <v>1</v>
      </c>
    </row>
    <row r="86" spans="1:17" ht="15.75" customHeight="1">
      <c r="A86" s="24" t="s">
        <v>101</v>
      </c>
      <c r="B86" s="8">
        <v>770794</v>
      </c>
      <c r="C86" s="39">
        <v>66.5</v>
      </c>
      <c r="D86" s="28">
        <v>4000</v>
      </c>
      <c r="E86" s="8" t="s">
        <v>15</v>
      </c>
      <c r="F86" s="8">
        <v>695.3868348741688</v>
      </c>
      <c r="G86" s="38">
        <v>175</v>
      </c>
      <c r="H86" s="8">
        <v>969.1305329309777</v>
      </c>
      <c r="I86" s="26">
        <v>2.03</v>
      </c>
      <c r="J86" s="8" t="s">
        <v>1</v>
      </c>
      <c r="K86" s="8" t="s">
        <v>1</v>
      </c>
      <c r="L86" s="8">
        <v>38</v>
      </c>
      <c r="M86" s="36">
        <v>139.73634978995685</v>
      </c>
      <c r="N86" s="29" t="s">
        <v>1</v>
      </c>
      <c r="O86" s="8" t="s">
        <v>5</v>
      </c>
      <c r="P86" s="8">
        <v>3</v>
      </c>
      <c r="Q86" s="8">
        <v>56.8</v>
      </c>
    </row>
    <row r="87" spans="1:17" ht="15.75" customHeight="1">
      <c r="A87" s="24" t="s">
        <v>102</v>
      </c>
      <c r="B87" s="8">
        <v>8924553</v>
      </c>
      <c r="C87" s="39">
        <v>57.6</v>
      </c>
      <c r="D87" s="28">
        <v>1400</v>
      </c>
      <c r="E87" s="8" t="s">
        <v>15</v>
      </c>
      <c r="F87" s="8">
        <v>108.15107490537622</v>
      </c>
      <c r="G87" s="38">
        <v>80</v>
      </c>
      <c r="H87" s="8">
        <v>36.976641855339984</v>
      </c>
      <c r="I87" s="26">
        <v>4.79</v>
      </c>
      <c r="J87" s="8">
        <v>97</v>
      </c>
      <c r="K87" s="8" t="s">
        <v>1</v>
      </c>
      <c r="L87" s="8">
        <v>37</v>
      </c>
      <c r="M87" s="36">
        <v>88.67630950255996</v>
      </c>
      <c r="N87" s="29" t="s">
        <v>1</v>
      </c>
      <c r="O87" s="8" t="s">
        <v>6</v>
      </c>
      <c r="P87" s="8">
        <v>5</v>
      </c>
      <c r="Q87" s="8">
        <v>40.8</v>
      </c>
    </row>
    <row r="88" spans="1:17" ht="15.75" customHeight="1">
      <c r="A88" s="24" t="s">
        <v>103</v>
      </c>
      <c r="B88" s="8">
        <v>7639327</v>
      </c>
      <c r="C88" s="39">
        <v>69.4</v>
      </c>
      <c r="D88" s="28">
        <v>3700</v>
      </c>
      <c r="E88" s="8" t="s">
        <v>15</v>
      </c>
      <c r="F88" s="8">
        <v>416.6597397912146</v>
      </c>
      <c r="G88" s="38">
        <v>157</v>
      </c>
      <c r="H88" s="8">
        <v>554.1064023048103</v>
      </c>
      <c r="I88" s="26">
        <v>3.38</v>
      </c>
      <c r="J88" s="8">
        <v>148</v>
      </c>
      <c r="K88" s="8">
        <v>27.59028550114467</v>
      </c>
      <c r="L88" s="8">
        <v>46</v>
      </c>
      <c r="M88" s="36">
        <v>24.87130083579352</v>
      </c>
      <c r="N88" s="29">
        <v>35.66243466211094</v>
      </c>
      <c r="O88" s="8" t="s">
        <v>6</v>
      </c>
      <c r="P88" s="8">
        <v>5</v>
      </c>
      <c r="Q88" s="8">
        <v>46.2</v>
      </c>
    </row>
    <row r="89" spans="1:17" ht="15.75" customHeight="1">
      <c r="A89" s="24" t="s">
        <v>104</v>
      </c>
      <c r="B89" s="8">
        <v>7018636</v>
      </c>
      <c r="C89" s="39">
        <v>81.8</v>
      </c>
      <c r="D89" s="28">
        <v>45300</v>
      </c>
      <c r="E89" s="8" t="s">
        <v>15</v>
      </c>
      <c r="F89" s="8">
        <v>5540.962659981227</v>
      </c>
      <c r="G89" s="38" t="s">
        <v>1</v>
      </c>
      <c r="H89" s="8">
        <v>5417.006951208184</v>
      </c>
      <c r="I89" s="26">
        <v>1</v>
      </c>
      <c r="J89" s="8">
        <v>187</v>
      </c>
      <c r="K89" s="8">
        <v>2.09</v>
      </c>
      <c r="L89" s="8">
        <v>100</v>
      </c>
      <c r="M89" s="36" t="s">
        <v>1</v>
      </c>
      <c r="N89" s="29">
        <v>44.80072766275385</v>
      </c>
      <c r="O89" s="8" t="s">
        <v>1</v>
      </c>
      <c r="P89" s="8" t="s">
        <v>1</v>
      </c>
      <c r="Q89" s="8">
        <v>46.7</v>
      </c>
    </row>
    <row r="90" spans="1:17" ht="15.75" customHeight="1">
      <c r="A90" s="24" t="s">
        <v>105</v>
      </c>
      <c r="B90" s="8">
        <v>9930915</v>
      </c>
      <c r="C90" s="39">
        <v>73.2</v>
      </c>
      <c r="D90" s="28">
        <v>20500</v>
      </c>
      <c r="E90" s="8" t="s">
        <v>15</v>
      </c>
      <c r="F90" s="8">
        <v>8257.043787002507</v>
      </c>
      <c r="G90" s="38">
        <v>200</v>
      </c>
      <c r="H90" s="8">
        <v>3736.8157918983293</v>
      </c>
      <c r="I90" s="26">
        <v>1.34</v>
      </c>
      <c r="J90" s="8">
        <v>185</v>
      </c>
      <c r="K90" s="8">
        <v>3.051053260836502</v>
      </c>
      <c r="L90" s="8">
        <v>65</v>
      </c>
      <c r="M90" s="36">
        <v>1.0069565593905496</v>
      </c>
      <c r="N90" s="29">
        <v>39.06417485196479</v>
      </c>
      <c r="O90" s="8" t="s">
        <v>5</v>
      </c>
      <c r="P90" s="8">
        <v>3</v>
      </c>
      <c r="Q90" s="8">
        <v>72</v>
      </c>
    </row>
    <row r="91" spans="1:17" ht="15.75" customHeight="1">
      <c r="A91" s="24" t="s">
        <v>106</v>
      </c>
      <c r="B91" s="8">
        <v>304367</v>
      </c>
      <c r="C91" s="39">
        <v>80.6</v>
      </c>
      <c r="D91" s="28">
        <v>42600</v>
      </c>
      <c r="E91" s="8" t="s">
        <v>15</v>
      </c>
      <c r="F91" s="8">
        <v>23520.94675178321</v>
      </c>
      <c r="G91" s="38">
        <v>200</v>
      </c>
      <c r="H91" s="8">
        <v>30594.643966001568</v>
      </c>
      <c r="I91" s="26">
        <v>1.91</v>
      </c>
      <c r="J91" s="8" t="s">
        <v>1</v>
      </c>
      <c r="K91" s="8" t="s">
        <v>1</v>
      </c>
      <c r="L91" s="8">
        <v>93</v>
      </c>
      <c r="M91" s="36">
        <v>32.855072987544645</v>
      </c>
      <c r="N91" s="29" t="s">
        <v>1</v>
      </c>
      <c r="O91" s="8" t="s">
        <v>5</v>
      </c>
      <c r="P91" s="8">
        <v>3</v>
      </c>
      <c r="Q91" s="8">
        <v>75</v>
      </c>
    </row>
    <row r="92" spans="1:17" ht="15.75" customHeight="1">
      <c r="A92" s="24" t="s">
        <v>107</v>
      </c>
      <c r="B92" s="8">
        <v>1147995904</v>
      </c>
      <c r="C92" s="39">
        <v>69.3</v>
      </c>
      <c r="D92" s="28">
        <v>2900</v>
      </c>
      <c r="E92" s="8" t="s">
        <v>15</v>
      </c>
      <c r="F92" s="8">
        <v>178.83339068080855</v>
      </c>
      <c r="G92" s="38">
        <v>119</v>
      </c>
      <c r="H92" s="8">
        <v>450.5242555290511</v>
      </c>
      <c r="I92" s="26">
        <v>2.76</v>
      </c>
      <c r="J92" s="8">
        <v>127</v>
      </c>
      <c r="K92" s="8">
        <v>4.118969939991725</v>
      </c>
      <c r="L92" s="8">
        <v>28</v>
      </c>
      <c r="M92" s="36">
        <v>28.003580667827887</v>
      </c>
      <c r="N92" s="29" t="s">
        <v>1</v>
      </c>
      <c r="O92" s="8" t="s">
        <v>4</v>
      </c>
      <c r="P92" s="8">
        <v>1</v>
      </c>
      <c r="Q92" s="8">
        <v>63.2</v>
      </c>
    </row>
    <row r="93" spans="1:17" ht="15.75" customHeight="1">
      <c r="A93" s="24" t="s">
        <v>108</v>
      </c>
      <c r="B93" s="8">
        <v>237512352</v>
      </c>
      <c r="C93" s="39">
        <v>70.5</v>
      </c>
      <c r="D93" s="28">
        <v>3900</v>
      </c>
      <c r="E93" s="8" t="s">
        <v>15</v>
      </c>
      <c r="F93" s="8">
        <v>407.8524724474119</v>
      </c>
      <c r="G93" s="38">
        <v>132</v>
      </c>
      <c r="H93" s="8">
        <v>466.0810230198049</v>
      </c>
      <c r="I93" s="26">
        <v>2.34</v>
      </c>
      <c r="J93" s="8">
        <v>164</v>
      </c>
      <c r="K93" s="8">
        <v>35.33123284961557</v>
      </c>
      <c r="L93" s="8">
        <v>46</v>
      </c>
      <c r="M93" s="36">
        <v>5.662967389586543</v>
      </c>
      <c r="N93" s="29">
        <v>43.17796490853663</v>
      </c>
      <c r="O93" s="8" t="s">
        <v>6</v>
      </c>
      <c r="P93" s="8">
        <v>5</v>
      </c>
      <c r="Q93" s="8">
        <v>60.6</v>
      </c>
    </row>
    <row r="94" spans="1:17" ht="15.75" customHeight="1">
      <c r="A94" s="24" t="s">
        <v>109</v>
      </c>
      <c r="B94" s="8">
        <v>65875224</v>
      </c>
      <c r="C94" s="39">
        <v>70.9</v>
      </c>
      <c r="D94" s="28">
        <v>13100</v>
      </c>
      <c r="E94" s="8" t="s">
        <v>15</v>
      </c>
      <c r="F94" s="8">
        <v>1495.7064889828687</v>
      </c>
      <c r="G94" s="38" t="s">
        <v>1</v>
      </c>
      <c r="H94" s="8">
        <v>2201.131035243235</v>
      </c>
      <c r="I94" s="26">
        <v>1.71</v>
      </c>
      <c r="J94" s="8">
        <v>163</v>
      </c>
      <c r="K94" s="8" t="s">
        <v>1</v>
      </c>
      <c r="L94" s="8">
        <v>67</v>
      </c>
      <c r="M94" s="36" t="s">
        <v>1</v>
      </c>
      <c r="N94" s="29" t="s">
        <v>1</v>
      </c>
      <c r="O94" s="8" t="s">
        <v>6</v>
      </c>
      <c r="P94" s="8">
        <v>5</v>
      </c>
      <c r="Q94" s="8">
        <v>55.5</v>
      </c>
    </row>
    <row r="95" spans="1:17" ht="15.75" customHeight="1">
      <c r="A95" s="24" t="s">
        <v>110</v>
      </c>
      <c r="B95" s="8">
        <v>28221180</v>
      </c>
      <c r="C95" s="39">
        <v>69.6</v>
      </c>
      <c r="D95" s="28">
        <v>4000</v>
      </c>
      <c r="E95" s="8" t="s">
        <v>15</v>
      </c>
      <c r="F95" s="8">
        <v>1715.0239642708066</v>
      </c>
      <c r="G95" s="38">
        <v>152</v>
      </c>
      <c r="H95" s="8">
        <v>1269.968158666647</v>
      </c>
      <c r="I95" s="26">
        <v>3.97</v>
      </c>
      <c r="J95" s="8">
        <v>165</v>
      </c>
      <c r="K95" s="8" t="s">
        <v>1</v>
      </c>
      <c r="L95" s="8">
        <v>67</v>
      </c>
      <c r="M95" s="36" t="s">
        <v>1</v>
      </c>
      <c r="N95" s="29" t="s">
        <v>1</v>
      </c>
      <c r="O95" s="8" t="s">
        <v>5</v>
      </c>
      <c r="P95" s="8">
        <v>3</v>
      </c>
      <c r="Q95" s="8" t="s">
        <v>1</v>
      </c>
    </row>
    <row r="96" spans="1:17" ht="15.75" customHeight="1">
      <c r="A96" s="24" t="s">
        <v>111</v>
      </c>
      <c r="B96" s="8">
        <v>4156119</v>
      </c>
      <c r="C96" s="39">
        <v>78.1</v>
      </c>
      <c r="D96" s="28">
        <v>47800</v>
      </c>
      <c r="E96" s="8" t="s">
        <v>15</v>
      </c>
      <c r="F96" s="8">
        <v>26659.48689149661</v>
      </c>
      <c r="G96" s="38">
        <v>199</v>
      </c>
      <c r="H96" s="8">
        <v>6176.43527531334</v>
      </c>
      <c r="I96" s="26">
        <v>1.85</v>
      </c>
      <c r="J96" s="8">
        <v>218</v>
      </c>
      <c r="K96" s="8">
        <v>0.9050866488067385</v>
      </c>
      <c r="L96" s="8">
        <v>60</v>
      </c>
      <c r="M96" s="36">
        <v>2.4060908746838097</v>
      </c>
      <c r="N96" s="29">
        <v>50.51948705029861</v>
      </c>
      <c r="O96" s="8" t="s">
        <v>5</v>
      </c>
      <c r="P96" s="8">
        <v>3</v>
      </c>
      <c r="Q96" s="8">
        <v>68</v>
      </c>
    </row>
    <row r="97" spans="1:17" ht="15.75" customHeight="1">
      <c r="A97" s="24" t="s">
        <v>112</v>
      </c>
      <c r="B97" s="8">
        <v>76220</v>
      </c>
      <c r="C97" s="39">
        <v>78.8</v>
      </c>
      <c r="D97" s="28">
        <v>35000</v>
      </c>
      <c r="E97" s="8" t="s">
        <v>19</v>
      </c>
      <c r="F97" s="8">
        <v>12372.08081868276</v>
      </c>
      <c r="G97" s="38" t="s">
        <v>1</v>
      </c>
      <c r="H97" s="8" t="s">
        <v>1</v>
      </c>
      <c r="I97" s="26">
        <v>1.65</v>
      </c>
      <c r="J97" s="8" t="s">
        <v>1</v>
      </c>
      <c r="K97" s="8" t="s">
        <v>1</v>
      </c>
      <c r="L97" s="8" t="s">
        <v>1</v>
      </c>
      <c r="M97" s="36" t="s">
        <v>1</v>
      </c>
      <c r="N97" s="29" t="s">
        <v>1</v>
      </c>
      <c r="O97" s="8" t="s">
        <v>1</v>
      </c>
      <c r="P97" s="8" t="s">
        <v>1</v>
      </c>
      <c r="Q97" s="8" t="s">
        <v>1</v>
      </c>
    </row>
    <row r="98" spans="1:17" ht="15.75" customHeight="1">
      <c r="A98" s="24" t="s">
        <v>113</v>
      </c>
      <c r="B98" s="8">
        <v>7112359</v>
      </c>
      <c r="C98" s="39">
        <v>80.6</v>
      </c>
      <c r="D98" s="28">
        <v>28900</v>
      </c>
      <c r="E98" s="8" t="s">
        <v>15</v>
      </c>
      <c r="F98" s="8">
        <v>9850.458898376755</v>
      </c>
      <c r="G98" s="38">
        <v>200</v>
      </c>
      <c r="H98" s="8">
        <v>6290.458622800114</v>
      </c>
      <c r="I98" s="26">
        <v>2.77</v>
      </c>
      <c r="J98" s="8">
        <v>209</v>
      </c>
      <c r="K98" s="8">
        <v>1.7467322406035206</v>
      </c>
      <c r="L98" s="8">
        <v>92</v>
      </c>
      <c r="M98" s="36">
        <v>2.8120065367903955</v>
      </c>
      <c r="N98" s="29">
        <v>41.03715799497748</v>
      </c>
      <c r="O98" s="8" t="s">
        <v>5</v>
      </c>
      <c r="P98" s="8">
        <v>3</v>
      </c>
      <c r="Q98" s="8">
        <v>61.4</v>
      </c>
    </row>
    <row r="99" spans="1:17" ht="15.75" customHeight="1">
      <c r="A99" s="24" t="s">
        <v>114</v>
      </c>
      <c r="B99" s="8">
        <v>58145320</v>
      </c>
      <c r="C99" s="39">
        <v>80.1</v>
      </c>
      <c r="D99" s="28">
        <v>31000</v>
      </c>
      <c r="E99" s="8" t="s">
        <v>15</v>
      </c>
      <c r="F99" s="8">
        <v>20689.5413078817</v>
      </c>
      <c r="G99" s="38" t="s">
        <v>1</v>
      </c>
      <c r="H99" s="8">
        <v>5439.818716278455</v>
      </c>
      <c r="I99" s="26">
        <v>1.3</v>
      </c>
      <c r="J99" s="8">
        <v>199</v>
      </c>
      <c r="K99" s="8">
        <v>1.179805483576685</v>
      </c>
      <c r="L99" s="8">
        <v>67</v>
      </c>
      <c r="M99" s="36" t="s">
        <v>1</v>
      </c>
      <c r="N99" s="29">
        <v>40.252078757155346</v>
      </c>
      <c r="O99" s="8" t="s">
        <v>5</v>
      </c>
      <c r="P99" s="8">
        <v>3</v>
      </c>
      <c r="Q99" s="8">
        <v>68</v>
      </c>
    </row>
    <row r="100" spans="1:17" ht="15.75" customHeight="1">
      <c r="A100" s="24" t="s">
        <v>115</v>
      </c>
      <c r="B100" s="8">
        <v>2804332</v>
      </c>
      <c r="C100" s="39">
        <v>73.6</v>
      </c>
      <c r="D100" s="28">
        <v>7700</v>
      </c>
      <c r="E100" s="8" t="s">
        <v>15</v>
      </c>
      <c r="F100" s="8">
        <v>1725.1880305184977</v>
      </c>
      <c r="G100" s="38">
        <v>177</v>
      </c>
      <c r="H100" s="8">
        <v>2175.206074031177</v>
      </c>
      <c r="I100" s="26">
        <v>2.3</v>
      </c>
      <c r="J100" s="8">
        <v>164</v>
      </c>
      <c r="K100" s="8">
        <v>11.27133902209944</v>
      </c>
      <c r="L100" s="8">
        <v>52</v>
      </c>
      <c r="M100" s="36">
        <v>53.48867395158633</v>
      </c>
      <c r="N100" s="29">
        <v>41.32356653919721</v>
      </c>
      <c r="O100" s="8" t="s">
        <v>5</v>
      </c>
      <c r="P100" s="8">
        <v>3</v>
      </c>
      <c r="Q100" s="8">
        <v>54.5</v>
      </c>
    </row>
    <row r="101" spans="1:17" ht="15.75" customHeight="1">
      <c r="A101" s="24" t="s">
        <v>116</v>
      </c>
      <c r="B101" s="8">
        <v>127288416</v>
      </c>
      <c r="C101" s="39">
        <v>82.1</v>
      </c>
      <c r="D101" s="28">
        <v>35300</v>
      </c>
      <c r="E101" s="8" t="s">
        <v>15</v>
      </c>
      <c r="F101" s="8">
        <v>14321.806000005532</v>
      </c>
      <c r="G101" s="38">
        <v>200</v>
      </c>
      <c r="H101" s="8">
        <v>7718.69138508252</v>
      </c>
      <c r="I101" s="26">
        <v>1.22</v>
      </c>
      <c r="J101" s="8">
        <v>228</v>
      </c>
      <c r="K101" s="8">
        <v>1.4407407223388846</v>
      </c>
      <c r="L101" s="8">
        <v>65</v>
      </c>
      <c r="M101" s="36">
        <v>0.07856174437743023</v>
      </c>
      <c r="N101" s="29">
        <v>50.21800255570781</v>
      </c>
      <c r="O101" s="8" t="s">
        <v>5</v>
      </c>
      <c r="P101" s="8">
        <v>3</v>
      </c>
      <c r="Q101" s="8">
        <v>61.9</v>
      </c>
    </row>
    <row r="102" spans="1:17" ht="15.75" customHeight="1">
      <c r="A102" s="24" t="s">
        <v>117</v>
      </c>
      <c r="B102" s="8">
        <v>91533</v>
      </c>
      <c r="C102" s="39">
        <v>79.7</v>
      </c>
      <c r="D102" s="28">
        <v>57000</v>
      </c>
      <c r="E102" s="8" t="s">
        <v>19</v>
      </c>
      <c r="F102" s="8">
        <v>9297.193361956888</v>
      </c>
      <c r="G102" s="38" t="s">
        <v>1</v>
      </c>
      <c r="H102" s="8">
        <v>6883.856095615788</v>
      </c>
      <c r="I102" s="26">
        <v>1.58</v>
      </c>
      <c r="J102" s="8" t="s">
        <v>1</v>
      </c>
      <c r="K102" s="8" t="s">
        <v>1</v>
      </c>
      <c r="L102" s="8" t="s">
        <v>1</v>
      </c>
      <c r="M102" s="36" t="s">
        <v>1</v>
      </c>
      <c r="N102" s="29" t="s">
        <v>1</v>
      </c>
      <c r="O102" s="8" t="s">
        <v>1</v>
      </c>
      <c r="P102" s="8" t="s">
        <v>1</v>
      </c>
      <c r="Q102" s="8" t="s">
        <v>1</v>
      </c>
    </row>
    <row r="103" spans="1:17" ht="15.75" customHeight="1">
      <c r="A103" s="24" t="s">
        <v>118</v>
      </c>
      <c r="B103" s="8">
        <v>6198677</v>
      </c>
      <c r="C103" s="39">
        <v>78.7</v>
      </c>
      <c r="D103" s="28">
        <v>5000</v>
      </c>
      <c r="E103" s="8" t="s">
        <v>15</v>
      </c>
      <c r="F103" s="8">
        <v>1229.7785479062711</v>
      </c>
      <c r="G103" s="38">
        <v>194</v>
      </c>
      <c r="H103" s="8">
        <v>1589.3714094152674</v>
      </c>
      <c r="I103" s="26">
        <v>2.47</v>
      </c>
      <c r="J103" s="8">
        <v>215</v>
      </c>
      <c r="K103" s="8" t="s">
        <v>1</v>
      </c>
      <c r="L103" s="8">
        <v>79</v>
      </c>
      <c r="M103" s="36">
        <v>8.0662373600044</v>
      </c>
      <c r="N103" s="29" t="s">
        <v>1</v>
      </c>
      <c r="O103" s="8" t="s">
        <v>7</v>
      </c>
      <c r="P103" s="8">
        <v>2</v>
      </c>
      <c r="Q103" s="8">
        <v>61.2</v>
      </c>
    </row>
    <row r="104" spans="1:17" ht="15.75" customHeight="1">
      <c r="A104" s="24" t="s">
        <v>119</v>
      </c>
      <c r="B104" s="8">
        <v>15340533</v>
      </c>
      <c r="C104" s="39">
        <v>67.6</v>
      </c>
      <c r="D104" s="28">
        <v>12000</v>
      </c>
      <c r="E104" s="8" t="s">
        <v>15</v>
      </c>
      <c r="F104" s="8">
        <v>2125.0891347777815</v>
      </c>
      <c r="G104" s="38">
        <v>192</v>
      </c>
      <c r="H104" s="8">
        <v>4029.1950742519834</v>
      </c>
      <c r="I104" s="26">
        <v>1.88</v>
      </c>
      <c r="J104" s="8" t="s">
        <v>1</v>
      </c>
      <c r="K104" s="8">
        <v>8.099032531657594</v>
      </c>
      <c r="L104" s="8">
        <v>56</v>
      </c>
      <c r="M104" s="36">
        <v>3.2593391637696034</v>
      </c>
      <c r="N104" s="29">
        <v>51.20219747253893</v>
      </c>
      <c r="O104" s="8" t="s">
        <v>6</v>
      </c>
      <c r="P104" s="8">
        <v>5</v>
      </c>
      <c r="Q104" s="8">
        <v>69.6</v>
      </c>
    </row>
    <row r="105" spans="1:17" ht="15.75" customHeight="1">
      <c r="A105" s="24" t="s">
        <v>120</v>
      </c>
      <c r="B105" s="8">
        <v>37953840</v>
      </c>
      <c r="C105" s="39">
        <v>56.6</v>
      </c>
      <c r="D105" s="28">
        <v>1800</v>
      </c>
      <c r="E105" s="8" t="s">
        <v>15</v>
      </c>
      <c r="F105" s="8">
        <v>215.9465287306897</v>
      </c>
      <c r="G105" s="38">
        <v>90</v>
      </c>
      <c r="H105" s="8">
        <v>135.00610214934773</v>
      </c>
      <c r="I105" s="26">
        <v>4.7</v>
      </c>
      <c r="J105" s="8">
        <v>115</v>
      </c>
      <c r="K105" s="8" t="s">
        <v>1</v>
      </c>
      <c r="L105" s="8">
        <v>39</v>
      </c>
      <c r="M105" s="36">
        <v>469.2169266667088</v>
      </c>
      <c r="N105" s="29" t="s">
        <v>1</v>
      </c>
      <c r="O105" s="8" t="s">
        <v>6</v>
      </c>
      <c r="P105" s="8">
        <v>5</v>
      </c>
      <c r="Q105" s="8">
        <v>55.5</v>
      </c>
    </row>
    <row r="106" spans="1:17" ht="15.75" customHeight="1">
      <c r="A106" s="24" t="s">
        <v>121</v>
      </c>
      <c r="B106" s="8">
        <v>110356</v>
      </c>
      <c r="C106" s="39">
        <v>62.9</v>
      </c>
      <c r="D106" s="28">
        <v>3700</v>
      </c>
      <c r="E106" s="8" t="s">
        <v>15</v>
      </c>
      <c r="F106" s="8">
        <v>541.0670919569394</v>
      </c>
      <c r="G106" s="38" t="s">
        <v>1</v>
      </c>
      <c r="H106" s="8">
        <v>84.27271738736452</v>
      </c>
      <c r="I106" s="26">
        <v>4.08</v>
      </c>
      <c r="J106" s="8" t="s">
        <v>1</v>
      </c>
      <c r="K106" s="8" t="s">
        <v>1</v>
      </c>
      <c r="L106" s="8">
        <v>47</v>
      </c>
      <c r="M106" s="36" t="s">
        <v>1</v>
      </c>
      <c r="N106" s="29" t="s">
        <v>1</v>
      </c>
      <c r="O106" s="8" t="s">
        <v>5</v>
      </c>
      <c r="P106" s="8">
        <v>3</v>
      </c>
      <c r="Q106" s="8" t="s">
        <v>1</v>
      </c>
    </row>
    <row r="107" spans="1:17" ht="15.75" customHeight="1">
      <c r="A107" s="24" t="s">
        <v>122</v>
      </c>
      <c r="B107" s="8">
        <v>23479088</v>
      </c>
      <c r="C107" s="39">
        <v>72.2</v>
      </c>
      <c r="D107" s="28">
        <v>1800</v>
      </c>
      <c r="E107" s="8" t="s">
        <v>15</v>
      </c>
      <c r="F107" s="8">
        <v>126.92145453009078</v>
      </c>
      <c r="G107" s="38">
        <v>159</v>
      </c>
      <c r="H107" s="8">
        <v>774.3060548178022</v>
      </c>
      <c r="I107" s="26">
        <v>2</v>
      </c>
      <c r="J107" s="8" t="s">
        <v>1</v>
      </c>
      <c r="K107" s="8" t="s">
        <v>1</v>
      </c>
      <c r="L107" s="8">
        <v>61.7</v>
      </c>
      <c r="M107" s="36" t="s">
        <v>1</v>
      </c>
      <c r="N107" s="29" t="s">
        <v>1</v>
      </c>
      <c r="O107" s="8" t="s">
        <v>8</v>
      </c>
      <c r="P107" s="8">
        <v>4</v>
      </c>
      <c r="Q107" s="8" t="s">
        <v>1</v>
      </c>
    </row>
    <row r="108" spans="1:17" ht="15.75" customHeight="1">
      <c r="A108" s="24" t="s">
        <v>123</v>
      </c>
      <c r="B108" s="8">
        <v>48379392</v>
      </c>
      <c r="C108" s="39">
        <v>78.6</v>
      </c>
      <c r="D108" s="28">
        <v>27100</v>
      </c>
      <c r="E108" s="8" t="s">
        <v>15</v>
      </c>
      <c r="F108" s="8">
        <v>4584.5966811654025</v>
      </c>
      <c r="G108" s="38">
        <v>198</v>
      </c>
      <c r="H108" s="8">
        <v>7618.946513424559</v>
      </c>
      <c r="I108" s="26">
        <v>1.2</v>
      </c>
      <c r="J108" s="8">
        <v>222</v>
      </c>
      <c r="K108" s="8">
        <v>4.200213754939307</v>
      </c>
      <c r="L108" s="8">
        <v>80</v>
      </c>
      <c r="M108" s="36">
        <v>1.0334978992708301</v>
      </c>
      <c r="N108" s="29">
        <v>48.734180040956275</v>
      </c>
      <c r="O108" s="8" t="s">
        <v>5</v>
      </c>
      <c r="P108" s="8">
        <v>3</v>
      </c>
      <c r="Q108" s="8">
        <v>64.9</v>
      </c>
    </row>
    <row r="109" spans="1:17" ht="15.75" customHeight="1">
      <c r="A109" s="24" t="s">
        <v>124</v>
      </c>
      <c r="B109" s="8">
        <v>2596799</v>
      </c>
      <c r="C109" s="39">
        <v>77.5</v>
      </c>
      <c r="D109" s="28">
        <v>60800</v>
      </c>
      <c r="E109" s="8" t="s">
        <v>15</v>
      </c>
      <c r="F109" s="8">
        <v>24472.437027278585</v>
      </c>
      <c r="G109" s="38" t="s">
        <v>1</v>
      </c>
      <c r="H109" s="8">
        <v>15226.43839588663</v>
      </c>
      <c r="I109" s="26">
        <v>2.81</v>
      </c>
      <c r="J109" s="8">
        <v>200</v>
      </c>
      <c r="K109" s="8" t="s">
        <v>1</v>
      </c>
      <c r="L109" s="8">
        <v>96</v>
      </c>
      <c r="M109" s="36" t="s">
        <v>1</v>
      </c>
      <c r="N109" s="29" t="s">
        <v>1</v>
      </c>
      <c r="O109" s="8" t="s">
        <v>7</v>
      </c>
      <c r="P109" s="8">
        <v>2</v>
      </c>
      <c r="Q109" s="8" t="s">
        <v>1</v>
      </c>
    </row>
    <row r="110" spans="1:17" ht="15.75" customHeight="1">
      <c r="A110" s="24" t="s">
        <v>125</v>
      </c>
      <c r="B110" s="8">
        <v>5356869</v>
      </c>
      <c r="C110" s="39">
        <v>69.1</v>
      </c>
      <c r="D110" s="28">
        <v>2200</v>
      </c>
      <c r="E110" s="8" t="s">
        <v>15</v>
      </c>
      <c r="F110" s="8">
        <v>222.5180417889629</v>
      </c>
      <c r="G110" s="38">
        <v>183</v>
      </c>
      <c r="H110" s="8">
        <v>1679.5258573618282</v>
      </c>
      <c r="I110" s="26">
        <v>2.67</v>
      </c>
      <c r="J110" s="8" t="s">
        <v>1</v>
      </c>
      <c r="K110" s="8">
        <v>17.54217394466448</v>
      </c>
      <c r="L110" s="8">
        <v>34</v>
      </c>
      <c r="M110" s="36">
        <v>3.733524191089982</v>
      </c>
      <c r="N110" s="29">
        <v>9.517742546999003</v>
      </c>
      <c r="O110" s="8" t="s">
        <v>6</v>
      </c>
      <c r="P110" s="8">
        <v>5</v>
      </c>
      <c r="Q110" s="8">
        <v>69.7</v>
      </c>
    </row>
    <row r="111" spans="1:17" ht="15.75" customHeight="1">
      <c r="A111" s="24" t="s">
        <v>126</v>
      </c>
      <c r="B111" s="8">
        <v>6677534</v>
      </c>
      <c r="C111" s="39">
        <v>56.3</v>
      </c>
      <c r="D111" s="28">
        <v>2100</v>
      </c>
      <c r="E111" s="8" t="s">
        <v>15</v>
      </c>
      <c r="F111" s="8">
        <v>142.86711232020684</v>
      </c>
      <c r="G111" s="38">
        <v>110</v>
      </c>
      <c r="H111" s="8">
        <v>201.2719066649455</v>
      </c>
      <c r="I111" s="26">
        <v>4.5</v>
      </c>
      <c r="J111" s="8">
        <v>111</v>
      </c>
      <c r="K111" s="8" t="s">
        <v>1</v>
      </c>
      <c r="L111" s="8">
        <v>21.6</v>
      </c>
      <c r="M111" s="36">
        <v>2.497558829352273</v>
      </c>
      <c r="N111" s="29" t="s">
        <v>1</v>
      </c>
      <c r="O111" s="8" t="s">
        <v>8</v>
      </c>
      <c r="P111" s="8">
        <v>4</v>
      </c>
      <c r="Q111" s="8">
        <v>65.4</v>
      </c>
    </row>
    <row r="112" spans="1:17" ht="15.75" customHeight="1">
      <c r="A112" s="24" t="s">
        <v>127</v>
      </c>
      <c r="B112" s="8">
        <v>2245423</v>
      </c>
      <c r="C112" s="39">
        <v>71.9</v>
      </c>
      <c r="D112" s="28">
        <v>18500</v>
      </c>
      <c r="E112" s="8" t="s">
        <v>15</v>
      </c>
      <c r="F112" s="8">
        <v>5718.298957479282</v>
      </c>
      <c r="G112" s="38">
        <v>177</v>
      </c>
      <c r="H112" s="8">
        <v>2860.930880284027</v>
      </c>
      <c r="I112" s="26">
        <v>1.29</v>
      </c>
      <c r="J112" s="8" t="s">
        <v>1</v>
      </c>
      <c r="K112" s="8">
        <v>4.849345625976186</v>
      </c>
      <c r="L112" s="8">
        <v>66</v>
      </c>
      <c r="M112" s="36">
        <v>22.26751930482586</v>
      </c>
      <c r="N112" s="29">
        <v>50.07965091655336</v>
      </c>
      <c r="O112" s="8" t="s">
        <v>5</v>
      </c>
      <c r="P112" s="8">
        <v>3</v>
      </c>
      <c r="Q112" s="8">
        <v>62.3</v>
      </c>
    </row>
    <row r="113" spans="1:17" ht="15.75" customHeight="1">
      <c r="A113" s="24" t="s">
        <v>128</v>
      </c>
      <c r="B113" s="8">
        <v>3971941</v>
      </c>
      <c r="C113" s="39">
        <v>73.4</v>
      </c>
      <c r="D113" s="28">
        <v>11100</v>
      </c>
      <c r="E113" s="8" t="s">
        <v>15</v>
      </c>
      <c r="F113" s="8">
        <v>2380.7000154332604</v>
      </c>
      <c r="G113" s="38" t="s">
        <v>1</v>
      </c>
      <c r="H113" s="8">
        <v>2054.662946906815</v>
      </c>
      <c r="I113" s="26">
        <v>1.87</v>
      </c>
      <c r="J113" s="8" t="s">
        <v>1</v>
      </c>
      <c r="K113" s="8" t="s">
        <v>1</v>
      </c>
      <c r="L113" s="8">
        <v>87</v>
      </c>
      <c r="M113" s="36" t="s">
        <v>1</v>
      </c>
      <c r="N113" s="29" t="s">
        <v>1</v>
      </c>
      <c r="O113" s="8" t="s">
        <v>5</v>
      </c>
      <c r="P113" s="8">
        <v>3</v>
      </c>
      <c r="Q113" s="8" t="s">
        <v>1</v>
      </c>
    </row>
    <row r="114" spans="1:17" ht="15.75" customHeight="1">
      <c r="A114" s="24" t="s">
        <v>129</v>
      </c>
      <c r="B114" s="8">
        <v>2128180</v>
      </c>
      <c r="C114" s="39">
        <v>40.2</v>
      </c>
      <c r="D114" s="28">
        <v>1600</v>
      </c>
      <c r="E114" s="8" t="s">
        <v>15</v>
      </c>
      <c r="F114" s="8">
        <v>225.3098892011014</v>
      </c>
      <c r="G114" s="38">
        <v>114</v>
      </c>
      <c r="H114" s="8">
        <v>106.19402494149932</v>
      </c>
      <c r="I114" s="26">
        <v>3.13</v>
      </c>
      <c r="J114" s="8">
        <v>139</v>
      </c>
      <c r="K114" s="8" t="s">
        <v>1</v>
      </c>
      <c r="L114" s="8">
        <v>18</v>
      </c>
      <c r="M114" s="36">
        <v>845.7931190030919</v>
      </c>
      <c r="N114" s="29" t="s">
        <v>1</v>
      </c>
      <c r="O114" s="8" t="s">
        <v>5</v>
      </c>
      <c r="P114" s="8">
        <v>3</v>
      </c>
      <c r="Q114" s="8">
        <v>36.8</v>
      </c>
    </row>
    <row r="115" spans="1:17" ht="15.75" customHeight="1">
      <c r="A115" s="24" t="s">
        <v>130</v>
      </c>
      <c r="B115" s="8">
        <v>3334587</v>
      </c>
      <c r="C115" s="39">
        <v>41.1</v>
      </c>
      <c r="D115" s="28">
        <v>500</v>
      </c>
      <c r="E115" s="8" t="s">
        <v>15</v>
      </c>
      <c r="F115" s="8" t="s">
        <v>1</v>
      </c>
      <c r="G115" s="38">
        <v>85</v>
      </c>
      <c r="H115" s="8">
        <v>89.24643441601613</v>
      </c>
      <c r="I115" s="26">
        <v>5.87</v>
      </c>
      <c r="J115" s="8" t="s">
        <v>1</v>
      </c>
      <c r="K115" s="8" t="s">
        <v>1</v>
      </c>
      <c r="L115" s="8">
        <v>47</v>
      </c>
      <c r="M115" s="36">
        <v>239.97405885646407</v>
      </c>
      <c r="N115" s="29" t="s">
        <v>1</v>
      </c>
      <c r="O115" s="8" t="s">
        <v>6</v>
      </c>
      <c r="P115" s="8">
        <v>5</v>
      </c>
      <c r="Q115" s="8" t="s">
        <v>1</v>
      </c>
    </row>
    <row r="116" spans="1:17" ht="15.75" customHeight="1">
      <c r="A116" s="24" t="s">
        <v>131</v>
      </c>
      <c r="B116" s="8">
        <v>6173579</v>
      </c>
      <c r="C116" s="39">
        <v>77.1</v>
      </c>
      <c r="D116" s="28">
        <v>14900</v>
      </c>
      <c r="E116" s="8" t="s">
        <v>15</v>
      </c>
      <c r="F116" s="8">
        <v>4716.874927817397</v>
      </c>
      <c r="G116" s="38" t="s">
        <v>1</v>
      </c>
      <c r="H116" s="8">
        <v>3354.618123458046</v>
      </c>
      <c r="I116" s="26">
        <v>3.15</v>
      </c>
      <c r="J116" s="8">
        <v>225</v>
      </c>
      <c r="K116" s="8" t="s">
        <v>1</v>
      </c>
      <c r="L116" s="8">
        <v>86</v>
      </c>
      <c r="M116" s="36" t="s">
        <v>1</v>
      </c>
      <c r="N116" s="29" t="s">
        <v>1</v>
      </c>
      <c r="O116" s="8" t="s">
        <v>8</v>
      </c>
      <c r="P116" s="8">
        <v>4</v>
      </c>
      <c r="Q116" s="8" t="s">
        <v>1</v>
      </c>
    </row>
    <row r="117" spans="1:17" ht="15.75" customHeight="1">
      <c r="A117" s="24" t="s">
        <v>132</v>
      </c>
      <c r="B117" s="8">
        <v>34498</v>
      </c>
      <c r="C117" s="39">
        <v>80</v>
      </c>
      <c r="D117" s="28">
        <v>118000</v>
      </c>
      <c r="E117" s="8" t="s">
        <v>133</v>
      </c>
      <c r="F117" s="8">
        <v>12003.594411270218</v>
      </c>
      <c r="G117" s="38" t="s">
        <v>1</v>
      </c>
      <c r="H117" s="8" t="s">
        <v>1</v>
      </c>
      <c r="I117" s="26">
        <v>1.51</v>
      </c>
      <c r="J117" s="8" t="s">
        <v>1</v>
      </c>
      <c r="K117" s="8" t="s">
        <v>1</v>
      </c>
      <c r="L117" s="8">
        <v>22</v>
      </c>
      <c r="M117" s="36" t="s">
        <v>1</v>
      </c>
      <c r="N117" s="29" t="s">
        <v>1</v>
      </c>
      <c r="O117" s="8" t="s">
        <v>7</v>
      </c>
      <c r="P117" s="8">
        <v>2</v>
      </c>
      <c r="Q117" s="8" t="s">
        <v>1</v>
      </c>
    </row>
    <row r="118" spans="1:17" ht="15.75" customHeight="1">
      <c r="A118" s="24" t="s">
        <v>134</v>
      </c>
      <c r="B118" s="8">
        <v>3565205</v>
      </c>
      <c r="C118" s="39">
        <v>74.7</v>
      </c>
      <c r="D118" s="28">
        <v>18400</v>
      </c>
      <c r="E118" s="8" t="s">
        <v>15</v>
      </c>
      <c r="F118" s="8">
        <v>4448.552046796748</v>
      </c>
      <c r="G118" s="38" t="s">
        <v>1</v>
      </c>
      <c r="H118" s="8">
        <v>2917.0833093749166</v>
      </c>
      <c r="I118" s="26">
        <v>1.22</v>
      </c>
      <c r="J118" s="8" t="s">
        <v>1</v>
      </c>
      <c r="K118" s="8">
        <v>4.5900018532082045</v>
      </c>
      <c r="L118" s="8">
        <v>67</v>
      </c>
      <c r="M118" s="36" t="s">
        <v>1</v>
      </c>
      <c r="N118" s="29">
        <v>42.63485549919289</v>
      </c>
      <c r="O118" s="8" t="s">
        <v>5</v>
      </c>
      <c r="P118" s="8">
        <v>3</v>
      </c>
      <c r="Q118" s="8">
        <v>64</v>
      </c>
    </row>
    <row r="119" spans="1:17" ht="15.75" customHeight="1">
      <c r="A119" s="24" t="s">
        <v>135</v>
      </c>
      <c r="B119" s="8">
        <v>486006</v>
      </c>
      <c r="C119" s="39">
        <v>79.2</v>
      </c>
      <c r="D119" s="28">
        <v>85100</v>
      </c>
      <c r="E119" s="8" t="s">
        <v>15</v>
      </c>
      <c r="F119" s="8">
        <v>45431.53788224837</v>
      </c>
      <c r="G119" s="38">
        <v>200</v>
      </c>
      <c r="H119" s="8">
        <v>13884.602247708877</v>
      </c>
      <c r="I119" s="26">
        <v>1.78</v>
      </c>
      <c r="J119" s="8" t="s">
        <v>1</v>
      </c>
      <c r="K119" s="8">
        <v>0.8256389508196721</v>
      </c>
      <c r="L119" s="8">
        <v>92</v>
      </c>
      <c r="M119" s="36">
        <v>20.57587766406176</v>
      </c>
      <c r="N119" s="29">
        <v>72.55774620066418</v>
      </c>
      <c r="O119" s="8" t="s">
        <v>5</v>
      </c>
      <c r="P119" s="8">
        <v>3</v>
      </c>
      <c r="Q119" s="8">
        <v>74</v>
      </c>
    </row>
    <row r="120" spans="1:17" ht="15.75" customHeight="1">
      <c r="A120" s="24" t="s">
        <v>136</v>
      </c>
      <c r="B120" s="8">
        <v>545674</v>
      </c>
      <c r="C120" s="39">
        <v>84.3</v>
      </c>
      <c r="D120" s="28">
        <v>28400</v>
      </c>
      <c r="E120" s="8">
        <v>2006</v>
      </c>
      <c r="F120" s="8">
        <v>6230.826464152589</v>
      </c>
      <c r="G120" s="38" t="s">
        <v>1</v>
      </c>
      <c r="H120" s="8">
        <v>5468.466520303331</v>
      </c>
      <c r="I120" s="26">
        <v>0.9</v>
      </c>
      <c r="J120" s="8" t="s">
        <v>1</v>
      </c>
      <c r="K120" s="8" t="s">
        <v>1</v>
      </c>
      <c r="L120" s="8" t="s">
        <v>1</v>
      </c>
      <c r="M120" s="36" t="s">
        <v>1</v>
      </c>
      <c r="N120" s="29" t="s">
        <v>1</v>
      </c>
      <c r="O120" s="8" t="s">
        <v>1</v>
      </c>
      <c r="P120" s="8" t="s">
        <v>1</v>
      </c>
      <c r="Q120" s="8" t="s">
        <v>1</v>
      </c>
    </row>
    <row r="121" spans="1:17" ht="15.75" customHeight="1">
      <c r="A121" s="24" t="s">
        <v>137</v>
      </c>
      <c r="B121" s="8">
        <v>2061315</v>
      </c>
      <c r="C121" s="39">
        <v>74.5</v>
      </c>
      <c r="D121" s="28">
        <v>9200</v>
      </c>
      <c r="E121" s="8" t="s">
        <v>15</v>
      </c>
      <c r="F121" s="8">
        <v>1448.1047292626306</v>
      </c>
      <c r="G121" s="38">
        <v>189</v>
      </c>
      <c r="H121" s="8">
        <v>4196.835515192971</v>
      </c>
      <c r="I121" s="26">
        <v>1.58</v>
      </c>
      <c r="J121" s="8" t="s">
        <v>1</v>
      </c>
      <c r="K121" s="8">
        <v>10.387870506393067</v>
      </c>
      <c r="L121" s="8">
        <v>59</v>
      </c>
      <c r="M121" s="36">
        <v>4.851272124832934</v>
      </c>
      <c r="N121" s="29">
        <v>29.544683854723804</v>
      </c>
      <c r="O121" s="8" t="s">
        <v>5</v>
      </c>
      <c r="P121" s="8">
        <v>3</v>
      </c>
      <c r="Q121" s="8">
        <v>61</v>
      </c>
    </row>
    <row r="122" spans="1:17" ht="15.75" customHeight="1">
      <c r="A122" s="24" t="s">
        <v>138</v>
      </c>
      <c r="B122" s="8">
        <v>20042552</v>
      </c>
      <c r="C122" s="39">
        <v>62.5</v>
      </c>
      <c r="D122" s="28">
        <v>1100</v>
      </c>
      <c r="E122" s="8" t="s">
        <v>15</v>
      </c>
      <c r="F122" s="8">
        <v>103.08068553345899</v>
      </c>
      <c r="G122" s="38">
        <v>52</v>
      </c>
      <c r="H122" s="8">
        <v>45.253718189180695</v>
      </c>
      <c r="I122" s="26">
        <v>5.19</v>
      </c>
      <c r="J122" s="8">
        <v>162</v>
      </c>
      <c r="K122" s="8" t="s">
        <v>1</v>
      </c>
      <c r="L122" s="8">
        <v>27</v>
      </c>
      <c r="M122" s="36">
        <v>16.989384585356195</v>
      </c>
      <c r="N122" s="29" t="s">
        <v>1</v>
      </c>
      <c r="O122" s="8" t="s">
        <v>5</v>
      </c>
      <c r="P122" s="8">
        <v>3</v>
      </c>
      <c r="Q122" s="8">
        <v>52.5</v>
      </c>
    </row>
    <row r="123" spans="1:17" ht="15.75" customHeight="1">
      <c r="A123" s="24" t="s">
        <v>139</v>
      </c>
      <c r="B123" s="8">
        <v>13931831</v>
      </c>
      <c r="C123" s="39">
        <v>43.5</v>
      </c>
      <c r="D123" s="28">
        <v>800</v>
      </c>
      <c r="E123" s="8" t="s">
        <v>15</v>
      </c>
      <c r="F123" s="8">
        <v>95.96728527642921</v>
      </c>
      <c r="G123" s="38">
        <v>136</v>
      </c>
      <c r="H123" s="8">
        <v>75.43875604003522</v>
      </c>
      <c r="I123" s="26">
        <v>5.67</v>
      </c>
      <c r="J123" s="8">
        <v>67</v>
      </c>
      <c r="K123" s="8" t="s">
        <v>1</v>
      </c>
      <c r="L123" s="8">
        <v>16</v>
      </c>
      <c r="M123" s="36">
        <v>583.0909049212555</v>
      </c>
      <c r="N123" s="29" t="s">
        <v>1</v>
      </c>
      <c r="O123" s="8" t="s">
        <v>6</v>
      </c>
      <c r="P123" s="8">
        <v>5</v>
      </c>
      <c r="Q123" s="8">
        <v>61</v>
      </c>
    </row>
    <row r="124" spans="1:17" ht="15.75" customHeight="1">
      <c r="A124" s="24" t="s">
        <v>140</v>
      </c>
      <c r="B124" s="8">
        <v>25274132</v>
      </c>
      <c r="C124" s="39">
        <v>73</v>
      </c>
      <c r="D124" s="28">
        <v>15700</v>
      </c>
      <c r="E124" s="8" t="s">
        <v>15</v>
      </c>
      <c r="F124" s="8">
        <v>2176.5336985657905</v>
      </c>
      <c r="G124" s="38">
        <v>196</v>
      </c>
      <c r="H124" s="8">
        <v>3797.558705477996</v>
      </c>
      <c r="I124" s="26">
        <v>2.98</v>
      </c>
      <c r="J124" s="8">
        <v>158</v>
      </c>
      <c r="K124" s="8">
        <v>8.433455315294205</v>
      </c>
      <c r="L124" s="8">
        <v>64</v>
      </c>
      <c r="M124" s="36">
        <v>15.430796990377354</v>
      </c>
      <c r="N124" s="29">
        <v>42.39552123886985</v>
      </c>
      <c r="O124" s="8" t="s">
        <v>4</v>
      </c>
      <c r="P124" s="8">
        <v>1</v>
      </c>
      <c r="Q124" s="8">
        <v>53.9</v>
      </c>
    </row>
    <row r="125" spans="1:17" ht="15.75" customHeight="1">
      <c r="A125" s="24" t="s">
        <v>141</v>
      </c>
      <c r="B125" s="8">
        <v>385925</v>
      </c>
      <c r="C125" s="39">
        <v>73.7</v>
      </c>
      <c r="D125" s="28">
        <v>4500</v>
      </c>
      <c r="E125" s="8" t="s">
        <v>15</v>
      </c>
      <c r="F125" s="8">
        <v>1738.6797952970137</v>
      </c>
      <c r="G125" s="38" t="s">
        <v>1</v>
      </c>
      <c r="H125" s="8">
        <v>527.8227634903154</v>
      </c>
      <c r="I125" s="26">
        <v>1.97</v>
      </c>
      <c r="J125" s="8" t="s">
        <v>1</v>
      </c>
      <c r="K125" s="8" t="s">
        <v>1</v>
      </c>
      <c r="L125" s="8">
        <v>29</v>
      </c>
      <c r="M125" s="36" t="s">
        <v>1</v>
      </c>
      <c r="N125" s="29" t="s">
        <v>1</v>
      </c>
      <c r="O125" s="8" t="s">
        <v>6</v>
      </c>
      <c r="P125" s="8">
        <v>5</v>
      </c>
      <c r="Q125" s="8" t="s">
        <v>1</v>
      </c>
    </row>
    <row r="126" spans="1:17" ht="15.75" customHeight="1">
      <c r="A126" s="24" t="s">
        <v>142</v>
      </c>
      <c r="B126" s="8">
        <v>12324029</v>
      </c>
      <c r="C126" s="39">
        <v>49.9</v>
      </c>
      <c r="D126" s="28">
        <v>1200</v>
      </c>
      <c r="E126" s="8" t="s">
        <v>15</v>
      </c>
      <c r="F126" s="8">
        <v>146.05613148102785</v>
      </c>
      <c r="G126" s="38">
        <v>92</v>
      </c>
      <c r="H126" s="8">
        <v>38.11253608702154</v>
      </c>
      <c r="I126" s="26">
        <v>7.34</v>
      </c>
      <c r="J126" s="8">
        <v>31</v>
      </c>
      <c r="K126" s="8" t="s">
        <v>1</v>
      </c>
      <c r="L126" s="8">
        <v>32</v>
      </c>
      <c r="M126" s="36">
        <v>248.06253125499785</v>
      </c>
      <c r="N126" s="29" t="s">
        <v>1</v>
      </c>
      <c r="O126" s="8" t="s">
        <v>6</v>
      </c>
      <c r="P126" s="8">
        <v>5</v>
      </c>
      <c r="Q126" s="8">
        <v>59.9</v>
      </c>
    </row>
    <row r="127" spans="1:17" ht="15.75" customHeight="1">
      <c r="A127" s="24" t="s">
        <v>143</v>
      </c>
      <c r="B127" s="8">
        <v>403532</v>
      </c>
      <c r="C127" s="39">
        <v>79.3</v>
      </c>
      <c r="D127" s="28">
        <v>24200</v>
      </c>
      <c r="E127" s="8" t="s">
        <v>15</v>
      </c>
      <c r="F127" s="8">
        <v>9052.565843601004</v>
      </c>
      <c r="G127" s="38">
        <v>200</v>
      </c>
      <c r="H127" s="8">
        <v>4584.518699880059</v>
      </c>
      <c r="I127" s="26">
        <v>1.51</v>
      </c>
      <c r="J127" s="8" t="s">
        <v>1</v>
      </c>
      <c r="K127" s="8">
        <v>5.852196119241193</v>
      </c>
      <c r="L127" s="8">
        <v>92</v>
      </c>
      <c r="M127" s="36">
        <v>24.781182161513836</v>
      </c>
      <c r="N127" s="29">
        <v>39.739847149668435</v>
      </c>
      <c r="O127" s="8" t="s">
        <v>5</v>
      </c>
      <c r="P127" s="8">
        <v>3</v>
      </c>
      <c r="Q127" s="8">
        <v>74</v>
      </c>
    </row>
    <row r="128" spans="1:17" ht="15.75" customHeight="1">
      <c r="A128" s="24" t="s">
        <v>144</v>
      </c>
      <c r="B128" s="8">
        <v>63174</v>
      </c>
      <c r="C128" s="39">
        <v>70.9</v>
      </c>
      <c r="D128" s="28">
        <v>2900</v>
      </c>
      <c r="E128" s="8" t="s">
        <v>19</v>
      </c>
      <c r="F128" s="8">
        <v>633.1718745053345</v>
      </c>
      <c r="G128" s="38" t="s">
        <v>1</v>
      </c>
      <c r="H128" s="8" t="s">
        <v>1</v>
      </c>
      <c r="I128" s="26">
        <v>3.68</v>
      </c>
      <c r="J128" s="8" t="s">
        <v>1</v>
      </c>
      <c r="K128" s="8" t="s">
        <v>1</v>
      </c>
      <c r="L128" s="8">
        <v>66</v>
      </c>
      <c r="M128" s="36" t="s">
        <v>1</v>
      </c>
      <c r="N128" s="29" t="s">
        <v>1</v>
      </c>
      <c r="O128" s="8" t="s">
        <v>5</v>
      </c>
      <c r="P128" s="8">
        <v>3</v>
      </c>
      <c r="Q128" s="8" t="s">
        <v>1</v>
      </c>
    </row>
    <row r="129" spans="1:17" ht="15.75" customHeight="1">
      <c r="A129" s="24" t="s">
        <v>145</v>
      </c>
      <c r="B129" s="8">
        <v>3364940</v>
      </c>
      <c r="C129" s="39">
        <v>53.9</v>
      </c>
      <c r="D129" s="28">
        <v>1900</v>
      </c>
      <c r="E129" s="8" t="s">
        <v>15</v>
      </c>
      <c r="F129" s="8">
        <v>112.33484103728448</v>
      </c>
      <c r="G129" s="38">
        <v>75</v>
      </c>
      <c r="H129" s="8">
        <v>113.93962448067425</v>
      </c>
      <c r="I129" s="26">
        <v>5.69</v>
      </c>
      <c r="J129" s="8" t="s">
        <v>1</v>
      </c>
      <c r="K129" s="8" t="s">
        <v>1</v>
      </c>
      <c r="L129" s="8">
        <v>62</v>
      </c>
      <c r="M129" s="36">
        <v>114.71821191462553</v>
      </c>
      <c r="N129" s="29" t="s">
        <v>1</v>
      </c>
      <c r="O129" s="8" t="s">
        <v>5</v>
      </c>
      <c r="P129" s="8">
        <v>3</v>
      </c>
      <c r="Q129" s="8">
        <v>61</v>
      </c>
    </row>
    <row r="130" spans="1:17" ht="15.75" customHeight="1">
      <c r="A130" s="24" t="s">
        <v>146</v>
      </c>
      <c r="B130" s="8">
        <v>1274189</v>
      </c>
      <c r="C130" s="39">
        <v>73.8</v>
      </c>
      <c r="D130" s="28">
        <v>12400</v>
      </c>
      <c r="E130" s="8" t="s">
        <v>15</v>
      </c>
      <c r="F130" s="8">
        <v>1760.3353976529384</v>
      </c>
      <c r="G130" s="38">
        <v>190</v>
      </c>
      <c r="H130" s="8">
        <v>1615.145005960654</v>
      </c>
      <c r="I130" s="26">
        <v>1.83</v>
      </c>
      <c r="J130" s="8">
        <v>158</v>
      </c>
      <c r="K130" s="8">
        <v>6.483185445245543</v>
      </c>
      <c r="L130" s="8">
        <v>43</v>
      </c>
      <c r="M130" s="36">
        <v>7.848129280664015</v>
      </c>
      <c r="N130" s="29">
        <v>40.75337332216806</v>
      </c>
      <c r="O130" s="8" t="s">
        <v>5</v>
      </c>
      <c r="P130" s="8">
        <v>3</v>
      </c>
      <c r="Q130" s="8">
        <v>61</v>
      </c>
    </row>
    <row r="131" spans="1:17" ht="15.75" customHeight="1">
      <c r="A131" s="24" t="s">
        <v>147</v>
      </c>
      <c r="B131" s="8">
        <v>216306</v>
      </c>
      <c r="C131" s="39">
        <v>62.5</v>
      </c>
      <c r="D131" s="28">
        <v>4900</v>
      </c>
      <c r="E131" s="8" t="s">
        <v>19</v>
      </c>
      <c r="F131" s="8">
        <v>1821.4936247723133</v>
      </c>
      <c r="G131" s="38" t="s">
        <v>1</v>
      </c>
      <c r="H131" s="8">
        <v>643.532773016005</v>
      </c>
      <c r="I131" s="26">
        <v>5.6</v>
      </c>
      <c r="J131" s="8" t="s">
        <v>1</v>
      </c>
      <c r="K131" s="8" t="s">
        <v>1</v>
      </c>
      <c r="L131" s="8" t="s">
        <v>1</v>
      </c>
      <c r="M131" s="36" t="s">
        <v>1</v>
      </c>
      <c r="N131" s="29" t="s">
        <v>1</v>
      </c>
      <c r="O131" s="8" t="s">
        <v>1</v>
      </c>
      <c r="P131" s="8" t="s">
        <v>1</v>
      </c>
      <c r="Q131" s="8" t="s">
        <v>1</v>
      </c>
    </row>
    <row r="132" spans="1:17" ht="15.75" customHeight="1">
      <c r="A132" s="24" t="s">
        <v>148</v>
      </c>
      <c r="B132" s="8">
        <v>109955400</v>
      </c>
      <c r="C132" s="39">
        <v>75.8</v>
      </c>
      <c r="D132" s="28">
        <v>14400</v>
      </c>
      <c r="E132" s="8" t="s">
        <v>15</v>
      </c>
      <c r="F132" s="8">
        <v>2335.492390551078</v>
      </c>
      <c r="G132" s="38">
        <v>179</v>
      </c>
      <c r="H132" s="8">
        <v>1837.1085003555988</v>
      </c>
      <c r="I132" s="26">
        <v>2.37</v>
      </c>
      <c r="J132" s="8">
        <v>186</v>
      </c>
      <c r="K132" s="8">
        <v>7.143008561823658</v>
      </c>
      <c r="L132" s="8">
        <v>75</v>
      </c>
      <c r="M132" s="36">
        <v>10.004056190055241</v>
      </c>
      <c r="N132" s="29">
        <v>39.577137639442896</v>
      </c>
      <c r="O132" s="8" t="s">
        <v>4</v>
      </c>
      <c r="P132" s="8">
        <v>1</v>
      </c>
      <c r="Q132" s="8">
        <v>52.1</v>
      </c>
    </row>
    <row r="133" spans="1:17" ht="15.75" customHeight="1">
      <c r="A133" s="24" t="s">
        <v>278</v>
      </c>
      <c r="B133" s="8">
        <v>107665</v>
      </c>
      <c r="C133" s="39">
        <v>70.7</v>
      </c>
      <c r="D133" s="28">
        <v>2300</v>
      </c>
      <c r="E133" s="8" t="s">
        <v>19</v>
      </c>
      <c r="F133" s="8">
        <v>1339.3396182603447</v>
      </c>
      <c r="G133" s="38" t="s">
        <v>1</v>
      </c>
      <c r="H133" s="8">
        <v>1658.8492081920774</v>
      </c>
      <c r="I133" s="26">
        <v>2.98</v>
      </c>
      <c r="J133" s="8" t="s">
        <v>1</v>
      </c>
      <c r="K133" s="8" t="s">
        <v>1</v>
      </c>
      <c r="L133" s="8">
        <v>30</v>
      </c>
      <c r="M133" s="36" t="s">
        <v>1</v>
      </c>
      <c r="N133" s="29" t="s">
        <v>1</v>
      </c>
      <c r="O133" s="8" t="s">
        <v>5</v>
      </c>
      <c r="P133" s="8">
        <v>3</v>
      </c>
      <c r="Q133" s="8" t="s">
        <v>1</v>
      </c>
    </row>
    <row r="134" spans="1:17" ht="15.75" customHeight="1">
      <c r="A134" s="24" t="s">
        <v>149</v>
      </c>
      <c r="B134" s="8">
        <v>4324450</v>
      </c>
      <c r="C134" s="39">
        <v>70.5</v>
      </c>
      <c r="D134" s="28">
        <v>2500</v>
      </c>
      <c r="E134" s="8" t="s">
        <v>15</v>
      </c>
      <c r="F134" s="8">
        <v>607.7073385054748</v>
      </c>
      <c r="G134" s="38">
        <v>169</v>
      </c>
      <c r="H134" s="8">
        <v>1342.5984807316538</v>
      </c>
      <c r="I134" s="26">
        <v>1.26</v>
      </c>
      <c r="J134" s="8" t="s">
        <v>1</v>
      </c>
      <c r="K134" s="8">
        <v>23.510260860816434</v>
      </c>
      <c r="L134" s="8">
        <v>46</v>
      </c>
      <c r="M134" s="36">
        <v>2.312432794921898</v>
      </c>
      <c r="N134" s="29">
        <v>28.9296904808704</v>
      </c>
      <c r="O134" s="8" t="s">
        <v>5</v>
      </c>
      <c r="P134" s="8">
        <v>3</v>
      </c>
      <c r="Q134" s="8">
        <v>66.8</v>
      </c>
    </row>
    <row r="135" spans="1:17" ht="15.75" customHeight="1">
      <c r="A135" s="24" t="s">
        <v>150</v>
      </c>
      <c r="B135" s="8">
        <v>32796</v>
      </c>
      <c r="C135" s="39">
        <v>80</v>
      </c>
      <c r="D135" s="28">
        <v>30000</v>
      </c>
      <c r="E135" s="8" t="s">
        <v>151</v>
      </c>
      <c r="F135" s="8">
        <v>28070.49640200024</v>
      </c>
      <c r="G135" s="38" t="s">
        <v>1</v>
      </c>
      <c r="H135" s="8" t="s">
        <v>1</v>
      </c>
      <c r="I135" s="26">
        <v>1.75</v>
      </c>
      <c r="J135" s="8" t="s">
        <v>1</v>
      </c>
      <c r="K135" s="8" t="s">
        <v>1</v>
      </c>
      <c r="L135" s="8">
        <v>100</v>
      </c>
      <c r="M135" s="36" t="s">
        <v>1</v>
      </c>
      <c r="N135" s="29" t="s">
        <v>1</v>
      </c>
      <c r="O135" s="8" t="s">
        <v>7</v>
      </c>
      <c r="P135" s="8">
        <v>2</v>
      </c>
      <c r="Q135" s="8" t="s">
        <v>1</v>
      </c>
    </row>
    <row r="136" spans="1:17" ht="15.75" customHeight="1">
      <c r="A136" s="24" t="s">
        <v>152</v>
      </c>
      <c r="B136" s="8">
        <v>2996081</v>
      </c>
      <c r="C136" s="39">
        <v>67.3</v>
      </c>
      <c r="D136" s="28">
        <v>3300</v>
      </c>
      <c r="E136" s="8" t="s">
        <v>15</v>
      </c>
      <c r="F136" s="8">
        <v>499.65271299407465</v>
      </c>
      <c r="G136" s="38">
        <v>126</v>
      </c>
      <c r="H136" s="8">
        <v>880.4835383289037</v>
      </c>
      <c r="I136" s="26">
        <v>2.24</v>
      </c>
      <c r="J136" s="8">
        <v>219</v>
      </c>
      <c r="K136" s="8" t="s">
        <v>1</v>
      </c>
      <c r="L136" s="8">
        <v>57</v>
      </c>
      <c r="M136" s="36">
        <v>6.675386947148625</v>
      </c>
      <c r="N136" s="29" t="s">
        <v>1</v>
      </c>
      <c r="O136" s="8" t="s">
        <v>5</v>
      </c>
      <c r="P136" s="8">
        <v>3</v>
      </c>
      <c r="Q136" s="8">
        <v>67.2</v>
      </c>
    </row>
    <row r="137" spans="1:17" ht="15.75" customHeight="1">
      <c r="A137" s="24" t="s">
        <v>153</v>
      </c>
      <c r="B137" s="8">
        <v>5079</v>
      </c>
      <c r="C137" s="39">
        <v>72.6</v>
      </c>
      <c r="D137" s="28">
        <v>3400</v>
      </c>
      <c r="E137" s="8" t="s">
        <v>154</v>
      </c>
      <c r="F137" s="8">
        <v>6221.697184485135</v>
      </c>
      <c r="G137" s="38" t="s">
        <v>1</v>
      </c>
      <c r="H137" s="8">
        <v>4028.352037802717</v>
      </c>
      <c r="I137" s="26">
        <v>1.22</v>
      </c>
      <c r="J137" s="8" t="s">
        <v>1</v>
      </c>
      <c r="K137" s="8" t="s">
        <v>1</v>
      </c>
      <c r="L137" s="8">
        <v>13.8</v>
      </c>
      <c r="M137" s="36" t="s">
        <v>1</v>
      </c>
      <c r="N137" s="29" t="s">
        <v>1</v>
      </c>
      <c r="O137" s="8" t="s">
        <v>1</v>
      </c>
      <c r="P137" s="8" t="s">
        <v>1</v>
      </c>
      <c r="Q137" s="8" t="s">
        <v>1</v>
      </c>
    </row>
    <row r="138" spans="1:17" ht="15.75" customHeight="1">
      <c r="A138" s="24" t="s">
        <v>155</v>
      </c>
      <c r="B138" s="8">
        <v>34343220</v>
      </c>
      <c r="C138" s="39">
        <v>71.5</v>
      </c>
      <c r="D138" s="28">
        <v>4000</v>
      </c>
      <c r="E138" s="8" t="s">
        <v>15</v>
      </c>
      <c r="F138" s="8">
        <v>827.2375158764961</v>
      </c>
      <c r="G138" s="38">
        <v>150</v>
      </c>
      <c r="H138" s="8">
        <v>570.1270876755295</v>
      </c>
      <c r="I138" s="26">
        <v>2.57</v>
      </c>
      <c r="J138" s="8">
        <v>121</v>
      </c>
      <c r="K138" s="8">
        <v>16.562730688853865</v>
      </c>
      <c r="L138" s="8">
        <v>57</v>
      </c>
      <c r="M138" s="36">
        <v>2.9117828788331437</v>
      </c>
      <c r="N138" s="29">
        <v>30.315445086395506</v>
      </c>
      <c r="O138" s="8" t="s">
        <v>7</v>
      </c>
      <c r="P138" s="8">
        <v>2</v>
      </c>
      <c r="Q138" s="8">
        <v>60</v>
      </c>
    </row>
    <row r="139" spans="1:17" ht="15.75" customHeight="1">
      <c r="A139" s="24" t="s">
        <v>156</v>
      </c>
      <c r="B139" s="8">
        <v>21284700</v>
      </c>
      <c r="C139" s="39">
        <v>41</v>
      </c>
      <c r="D139" s="28">
        <v>900</v>
      </c>
      <c r="E139" s="8" t="s">
        <v>15</v>
      </c>
      <c r="F139" s="8">
        <v>146.0203808369392</v>
      </c>
      <c r="G139" s="38">
        <v>64</v>
      </c>
      <c r="H139" s="8">
        <v>448.9140086541036</v>
      </c>
      <c r="I139" s="26">
        <v>5.24</v>
      </c>
      <c r="J139" s="8">
        <v>91</v>
      </c>
      <c r="K139" s="8" t="s">
        <v>1</v>
      </c>
      <c r="L139" s="8">
        <v>36</v>
      </c>
      <c r="M139" s="36">
        <v>472.55504658275663</v>
      </c>
      <c r="N139" s="29" t="s">
        <v>1</v>
      </c>
      <c r="O139" s="8" t="s">
        <v>6</v>
      </c>
      <c r="P139" s="8">
        <v>5</v>
      </c>
      <c r="Q139" s="8">
        <v>52.7</v>
      </c>
    </row>
    <row r="140" spans="1:17" ht="15.75" customHeight="1">
      <c r="A140" s="24" t="s">
        <v>157</v>
      </c>
      <c r="B140" s="8">
        <v>2088669</v>
      </c>
      <c r="C140" s="39">
        <v>49.9</v>
      </c>
      <c r="D140" s="28">
        <v>5500</v>
      </c>
      <c r="E140" s="8" t="s">
        <v>15</v>
      </c>
      <c r="F140" s="8">
        <v>1386.5289330190662</v>
      </c>
      <c r="G140" s="38">
        <v>125</v>
      </c>
      <c r="H140" s="8">
        <v>1529.2035262648126</v>
      </c>
      <c r="I140" s="26">
        <v>2.81</v>
      </c>
      <c r="J140" s="8" t="s">
        <v>1</v>
      </c>
      <c r="K140" s="8" t="s">
        <v>1</v>
      </c>
      <c r="L140" s="8">
        <v>32</v>
      </c>
      <c r="M140" s="36">
        <v>291.1746394474184</v>
      </c>
      <c r="N140" s="29" t="s">
        <v>1</v>
      </c>
      <c r="O140" s="8" t="s">
        <v>6</v>
      </c>
      <c r="P140" s="8">
        <v>5</v>
      </c>
      <c r="Q140" s="8">
        <v>29.299999999999997</v>
      </c>
    </row>
    <row r="141" spans="1:17" ht="15.75" customHeight="1">
      <c r="A141" s="24" t="s">
        <v>158</v>
      </c>
      <c r="B141" s="8">
        <v>13770</v>
      </c>
      <c r="C141" s="39">
        <v>63.8</v>
      </c>
      <c r="D141" s="28">
        <v>5000</v>
      </c>
      <c r="E141" s="8" t="s">
        <v>19</v>
      </c>
      <c r="F141" s="8">
        <v>980.3921568627451</v>
      </c>
      <c r="G141" s="38" t="s">
        <v>1</v>
      </c>
      <c r="H141" s="8">
        <v>2093.681917211329</v>
      </c>
      <c r="I141" s="26">
        <v>2.94</v>
      </c>
      <c r="J141" s="8" t="s">
        <v>1</v>
      </c>
      <c r="K141" s="8" t="s">
        <v>1</v>
      </c>
      <c r="L141" s="8">
        <v>100</v>
      </c>
      <c r="M141" s="36" t="s">
        <v>1</v>
      </c>
      <c r="N141" s="29" t="s">
        <v>1</v>
      </c>
      <c r="O141" s="8" t="s">
        <v>5</v>
      </c>
      <c r="P141" s="8">
        <v>3</v>
      </c>
      <c r="Q141" s="8" t="s">
        <v>1</v>
      </c>
    </row>
    <row r="142" spans="1:17" ht="15.75" customHeight="1">
      <c r="A142" s="24" t="s">
        <v>159</v>
      </c>
      <c r="B142" s="8">
        <v>29519114</v>
      </c>
      <c r="C142" s="39">
        <v>60.9</v>
      </c>
      <c r="D142" s="28">
        <v>1000</v>
      </c>
      <c r="E142" s="8" t="s">
        <v>15</v>
      </c>
      <c r="F142" s="8">
        <v>65.2797370544387</v>
      </c>
      <c r="G142" s="38">
        <v>119</v>
      </c>
      <c r="H142" s="8">
        <v>77.10258512501424</v>
      </c>
      <c r="I142" s="26">
        <v>3.91</v>
      </c>
      <c r="J142" s="8">
        <v>109</v>
      </c>
      <c r="K142" s="8" t="s">
        <v>1</v>
      </c>
      <c r="L142" s="8">
        <v>15.8</v>
      </c>
      <c r="M142" s="36">
        <v>16.938177751540916</v>
      </c>
      <c r="N142" s="29" t="s">
        <v>1</v>
      </c>
      <c r="O142" s="8" t="s">
        <v>5</v>
      </c>
      <c r="P142" s="8">
        <v>3</v>
      </c>
      <c r="Q142" s="8">
        <v>52.8</v>
      </c>
    </row>
    <row r="143" spans="1:17" ht="15.75" customHeight="1">
      <c r="A143" s="24" t="s">
        <v>160</v>
      </c>
      <c r="B143" s="8">
        <v>16645313</v>
      </c>
      <c r="C143" s="39">
        <v>79.3</v>
      </c>
      <c r="D143" s="28">
        <v>41300</v>
      </c>
      <c r="E143" s="8" t="s">
        <v>15</v>
      </c>
      <c r="F143" s="8">
        <v>23958.69636095158</v>
      </c>
      <c r="G143" s="38">
        <v>200</v>
      </c>
      <c r="H143" s="8">
        <v>6584.436111234436</v>
      </c>
      <c r="I143" s="26">
        <v>1.66</v>
      </c>
      <c r="J143" s="8">
        <v>228</v>
      </c>
      <c r="K143" s="8">
        <v>0.9184414990865808</v>
      </c>
      <c r="L143" s="8">
        <v>66</v>
      </c>
      <c r="M143" s="36">
        <v>1.201539436356649</v>
      </c>
      <c r="N143" s="29">
        <v>44.517036117013845</v>
      </c>
      <c r="O143" s="8" t="s">
        <v>5</v>
      </c>
      <c r="P143" s="8">
        <v>3</v>
      </c>
      <c r="Q143" s="8">
        <v>69.1</v>
      </c>
    </row>
    <row r="144" spans="1:17" ht="15.75" customHeight="1">
      <c r="A144" s="24" t="s">
        <v>161</v>
      </c>
      <c r="B144" s="8">
        <v>225369</v>
      </c>
      <c r="C144" s="39">
        <v>76.5</v>
      </c>
      <c r="D144" s="28">
        <v>16000</v>
      </c>
      <c r="E144" s="8" t="s">
        <v>23</v>
      </c>
      <c r="F144" s="8">
        <v>4213.0905315282935</v>
      </c>
      <c r="G144" s="38" t="s">
        <v>1</v>
      </c>
      <c r="H144" s="8">
        <v>4401.670149843146</v>
      </c>
      <c r="I144" s="26">
        <v>1.98</v>
      </c>
      <c r="J144" s="8" t="s">
        <v>1</v>
      </c>
      <c r="K144" s="8" t="s">
        <v>1</v>
      </c>
      <c r="L144" s="8">
        <v>70</v>
      </c>
      <c r="M144" s="36" t="s">
        <v>1</v>
      </c>
      <c r="N144" s="29">
        <v>25.085526403365144</v>
      </c>
      <c r="O144" s="8" t="s">
        <v>1</v>
      </c>
      <c r="P144" s="8" t="s">
        <v>1</v>
      </c>
      <c r="Q144" s="8" t="s">
        <v>1</v>
      </c>
    </row>
    <row r="145" spans="1:17" ht="15.75" customHeight="1">
      <c r="A145" s="24" t="s">
        <v>162</v>
      </c>
      <c r="B145" s="8">
        <v>224824</v>
      </c>
      <c r="C145" s="39">
        <v>74.8</v>
      </c>
      <c r="D145" s="28">
        <v>15000</v>
      </c>
      <c r="E145" s="8" t="s">
        <v>85</v>
      </c>
      <c r="F145" s="8" t="s">
        <v>1</v>
      </c>
      <c r="G145" s="38" t="s">
        <v>1</v>
      </c>
      <c r="H145" s="8">
        <v>6627.406326726685</v>
      </c>
      <c r="I145" s="26">
        <v>2.21</v>
      </c>
      <c r="J145" s="8" t="s">
        <v>1</v>
      </c>
      <c r="K145" s="8" t="s">
        <v>1</v>
      </c>
      <c r="L145" s="8">
        <v>61</v>
      </c>
      <c r="M145" s="36" t="s">
        <v>1</v>
      </c>
      <c r="N145" s="29" t="s">
        <v>1</v>
      </c>
      <c r="O145" s="8" t="s">
        <v>1</v>
      </c>
      <c r="P145" s="8" t="s">
        <v>1</v>
      </c>
      <c r="Q145" s="8" t="s">
        <v>1</v>
      </c>
    </row>
    <row r="146" spans="1:17" ht="15.75" customHeight="1">
      <c r="A146" s="24" t="s">
        <v>163</v>
      </c>
      <c r="B146" s="8">
        <v>4173460</v>
      </c>
      <c r="C146" s="39">
        <v>80.2</v>
      </c>
      <c r="D146" s="28">
        <v>28500</v>
      </c>
      <c r="E146" s="8" t="s">
        <v>15</v>
      </c>
      <c r="F146" s="8">
        <v>13097.046575263688</v>
      </c>
      <c r="G146" s="38" t="s">
        <v>1</v>
      </c>
      <c r="H146" s="8">
        <v>9327.991642426188</v>
      </c>
      <c r="I146" s="26">
        <v>2.11</v>
      </c>
      <c r="J146" s="8">
        <v>226</v>
      </c>
      <c r="K146" s="8">
        <v>2.212772230131805</v>
      </c>
      <c r="L146" s="8">
        <v>86</v>
      </c>
      <c r="M146" s="36" t="s">
        <v>1</v>
      </c>
      <c r="N146" s="29">
        <v>52.534347999022394</v>
      </c>
      <c r="O146" s="8" t="s">
        <v>5</v>
      </c>
      <c r="P146" s="8">
        <v>3</v>
      </c>
      <c r="Q146" s="8">
        <v>63.8</v>
      </c>
    </row>
    <row r="147" spans="1:17" ht="15.75" customHeight="1">
      <c r="A147" s="24" t="s">
        <v>164</v>
      </c>
      <c r="B147" s="8">
        <v>5785846</v>
      </c>
      <c r="C147" s="39">
        <v>71.2</v>
      </c>
      <c r="D147" s="28">
        <v>3000</v>
      </c>
      <c r="E147" s="8" t="s">
        <v>15</v>
      </c>
      <c r="F147" s="8">
        <v>275.32706539372117</v>
      </c>
      <c r="G147" s="38">
        <v>137</v>
      </c>
      <c r="H147" s="8">
        <v>417.0522340207465</v>
      </c>
      <c r="I147" s="26">
        <v>2.63</v>
      </c>
      <c r="J147" s="8">
        <v>150</v>
      </c>
      <c r="K147" s="8">
        <v>47.03799035129501</v>
      </c>
      <c r="L147" s="8">
        <v>57</v>
      </c>
      <c r="M147" s="36">
        <v>8.641778574818616</v>
      </c>
      <c r="N147" s="29" t="s">
        <v>1</v>
      </c>
      <c r="O147" s="8" t="s">
        <v>6</v>
      </c>
      <c r="P147" s="8">
        <v>5</v>
      </c>
      <c r="Q147" s="8">
        <v>56.9</v>
      </c>
    </row>
    <row r="148" spans="1:17" ht="15.75" customHeight="1">
      <c r="A148" s="24" t="s">
        <v>165</v>
      </c>
      <c r="B148" s="8">
        <v>13272679</v>
      </c>
      <c r="C148" s="39">
        <v>44.3</v>
      </c>
      <c r="D148" s="28">
        <v>700</v>
      </c>
      <c r="E148" s="8" t="s">
        <v>15</v>
      </c>
      <c r="F148" s="8">
        <v>24.109676727659878</v>
      </c>
      <c r="G148" s="38">
        <v>57</v>
      </c>
      <c r="H148" s="8">
        <v>33.39190226780893</v>
      </c>
      <c r="I148" s="26">
        <v>7.29</v>
      </c>
      <c r="J148" s="8">
        <v>35</v>
      </c>
      <c r="K148" s="8" t="s">
        <v>1</v>
      </c>
      <c r="L148" s="8">
        <v>22</v>
      </c>
      <c r="M148" s="36">
        <v>259.13709590957484</v>
      </c>
      <c r="N148" s="29" t="s">
        <v>1</v>
      </c>
      <c r="O148" s="8" t="s">
        <v>5</v>
      </c>
      <c r="P148" s="8">
        <v>3</v>
      </c>
      <c r="Q148" s="8">
        <v>49.5</v>
      </c>
    </row>
    <row r="149" spans="1:17" ht="15.75" customHeight="1">
      <c r="A149" s="24" t="s">
        <v>166</v>
      </c>
      <c r="B149" s="8">
        <v>146255312</v>
      </c>
      <c r="C149" s="39">
        <v>46.5</v>
      </c>
      <c r="D149" s="28">
        <v>2200</v>
      </c>
      <c r="E149" s="8" t="s">
        <v>15</v>
      </c>
      <c r="F149" s="8">
        <v>209.2915435440731</v>
      </c>
      <c r="G149" s="38">
        <v>90</v>
      </c>
      <c r="H149" s="8">
        <v>108.3721321520274</v>
      </c>
      <c r="I149" s="26">
        <v>5.01</v>
      </c>
      <c r="J149" s="8">
        <v>124</v>
      </c>
      <c r="K149" s="8" t="s">
        <v>1</v>
      </c>
      <c r="L149" s="8">
        <v>47</v>
      </c>
      <c r="M149" s="36">
        <v>272.23509442173287</v>
      </c>
      <c r="N149" s="29" t="s">
        <v>1</v>
      </c>
      <c r="O149" s="8" t="s">
        <v>6</v>
      </c>
      <c r="P149" s="8">
        <v>5</v>
      </c>
      <c r="Q149" s="8">
        <v>56.3</v>
      </c>
    </row>
    <row r="150" spans="1:17" ht="15.75" customHeight="1">
      <c r="A150" s="24" t="s">
        <v>167</v>
      </c>
      <c r="B150" s="8">
        <v>86616</v>
      </c>
      <c r="C150" s="39">
        <v>76.5</v>
      </c>
      <c r="D150" s="28">
        <v>12500</v>
      </c>
      <c r="E150" s="8" t="s">
        <v>168</v>
      </c>
      <c r="F150" s="8">
        <v>2574.5820633601184</v>
      </c>
      <c r="G150" s="38" t="s">
        <v>1</v>
      </c>
      <c r="H150" s="8" t="s">
        <v>1</v>
      </c>
      <c r="I150" s="26">
        <v>1.18</v>
      </c>
      <c r="J150" s="8" t="s">
        <v>1</v>
      </c>
      <c r="K150" s="8" t="s">
        <v>1</v>
      </c>
      <c r="L150" s="8">
        <v>94</v>
      </c>
      <c r="M150" s="36" t="s">
        <v>1</v>
      </c>
      <c r="N150" s="29" t="s">
        <v>1</v>
      </c>
      <c r="O150" s="8" t="s">
        <v>1</v>
      </c>
      <c r="P150" s="8" t="s">
        <v>1</v>
      </c>
      <c r="Q150" s="8" t="s">
        <v>1</v>
      </c>
    </row>
    <row r="151" spans="1:17" ht="15.75" customHeight="1">
      <c r="A151" s="24" t="s">
        <v>169</v>
      </c>
      <c r="B151" s="8">
        <v>4644457</v>
      </c>
      <c r="C151" s="39">
        <v>79.8</v>
      </c>
      <c r="D151" s="28">
        <v>57500</v>
      </c>
      <c r="E151" s="8" t="s">
        <v>15</v>
      </c>
      <c r="F151" s="8">
        <v>42416.15327690621</v>
      </c>
      <c r="G151" s="38">
        <v>200</v>
      </c>
      <c r="H151" s="8">
        <v>24007.112133883464</v>
      </c>
      <c r="I151" s="26">
        <v>1.78</v>
      </c>
      <c r="J151" s="8">
        <v>225</v>
      </c>
      <c r="K151" s="8">
        <v>0.8327534040955422</v>
      </c>
      <c r="L151" s="8">
        <v>79</v>
      </c>
      <c r="M151" s="36">
        <v>2.1531042272541225</v>
      </c>
      <c r="N151" s="29">
        <v>54.12904027316864</v>
      </c>
      <c r="O151" s="8" t="s">
        <v>5</v>
      </c>
      <c r="P151" s="8">
        <v>3</v>
      </c>
      <c r="Q151" s="8">
        <v>72</v>
      </c>
    </row>
    <row r="152" spans="1:17" ht="15.75" customHeight="1">
      <c r="A152" s="24" t="s">
        <v>170</v>
      </c>
      <c r="B152" s="8">
        <v>3311640</v>
      </c>
      <c r="C152" s="39">
        <v>73.9</v>
      </c>
      <c r="D152" s="28">
        <v>20400</v>
      </c>
      <c r="E152" s="8" t="s">
        <v>15</v>
      </c>
      <c r="F152" s="8">
        <v>4450.966892536629</v>
      </c>
      <c r="G152" s="38" t="s">
        <v>1</v>
      </c>
      <c r="H152" s="8">
        <v>3179.693444939667</v>
      </c>
      <c r="I152" s="26">
        <v>5.62</v>
      </c>
      <c r="J152" s="8">
        <v>122</v>
      </c>
      <c r="K152" s="8" t="s">
        <v>1</v>
      </c>
      <c r="L152" s="8">
        <v>78</v>
      </c>
      <c r="M152" s="36" t="s">
        <v>1</v>
      </c>
      <c r="N152" s="29" t="s">
        <v>1</v>
      </c>
      <c r="O152" s="8" t="s">
        <v>7</v>
      </c>
      <c r="P152" s="8">
        <v>2</v>
      </c>
      <c r="Q152" s="8" t="s">
        <v>1</v>
      </c>
    </row>
    <row r="153" spans="1:17" ht="15.75" customHeight="1">
      <c r="A153" s="24" t="s">
        <v>171</v>
      </c>
      <c r="B153" s="8">
        <v>172800048</v>
      </c>
      <c r="C153" s="39">
        <v>64.1</v>
      </c>
      <c r="D153" s="28">
        <v>2600</v>
      </c>
      <c r="E153" s="8" t="s">
        <v>15</v>
      </c>
      <c r="F153" s="8">
        <v>185.70596693352772</v>
      </c>
      <c r="G153" s="38">
        <v>135</v>
      </c>
      <c r="H153" s="8">
        <v>395.8332233796602</v>
      </c>
      <c r="I153" s="26">
        <v>3.73</v>
      </c>
      <c r="J153" s="8">
        <v>69</v>
      </c>
      <c r="K153" s="8">
        <v>44.2331547853971</v>
      </c>
      <c r="L153" s="8">
        <v>34</v>
      </c>
      <c r="M153" s="36">
        <v>2.95138806905887</v>
      </c>
      <c r="N153" s="29">
        <v>28.408556923549003</v>
      </c>
      <c r="O153" s="8" t="s">
        <v>5</v>
      </c>
      <c r="P153" s="8">
        <v>3</v>
      </c>
      <c r="Q153" s="8">
        <v>69.4</v>
      </c>
    </row>
    <row r="154" spans="1:17" ht="15.75" customHeight="1">
      <c r="A154" s="24" t="s">
        <v>172</v>
      </c>
      <c r="B154" s="8">
        <v>21093</v>
      </c>
      <c r="C154" s="39">
        <v>71</v>
      </c>
      <c r="D154" s="28">
        <v>8100</v>
      </c>
      <c r="E154" s="8" t="s">
        <v>133</v>
      </c>
      <c r="F154" s="8">
        <v>4717.204759872944</v>
      </c>
      <c r="G154" s="38" t="s">
        <v>1</v>
      </c>
      <c r="H154" s="8" t="s">
        <v>1</v>
      </c>
      <c r="I154" s="26">
        <v>2.45</v>
      </c>
      <c r="J154" s="8" t="s">
        <v>1</v>
      </c>
      <c r="K154" s="8" t="s">
        <v>1</v>
      </c>
      <c r="L154" s="8">
        <v>69</v>
      </c>
      <c r="M154" s="36" t="s">
        <v>1</v>
      </c>
      <c r="N154" s="29" t="s">
        <v>1</v>
      </c>
      <c r="O154" s="8" t="s">
        <v>6</v>
      </c>
      <c r="P154" s="8">
        <v>5</v>
      </c>
      <c r="Q154" s="8" t="s">
        <v>1</v>
      </c>
    </row>
    <row r="155" spans="1:17" ht="15.75" customHeight="1">
      <c r="A155" s="24" t="s">
        <v>173</v>
      </c>
      <c r="B155" s="8">
        <v>3309679</v>
      </c>
      <c r="C155" s="39">
        <v>76.9</v>
      </c>
      <c r="D155" s="28">
        <v>11900</v>
      </c>
      <c r="E155" s="8" t="s">
        <v>15</v>
      </c>
      <c r="F155" s="8">
        <v>1812.8646312829735</v>
      </c>
      <c r="G155" s="38">
        <v>162</v>
      </c>
      <c r="H155" s="8">
        <v>1440.6230936595362</v>
      </c>
      <c r="I155" s="26">
        <v>2.57</v>
      </c>
      <c r="J155" s="8">
        <v>190</v>
      </c>
      <c r="K155" s="8">
        <v>8.357313270448646</v>
      </c>
      <c r="L155" s="8">
        <v>57</v>
      </c>
      <c r="M155" s="36">
        <v>30.214410521382888</v>
      </c>
      <c r="N155" s="29">
        <v>36.58058681823827</v>
      </c>
      <c r="O155" s="8" t="s">
        <v>6</v>
      </c>
      <c r="P155" s="8">
        <v>5</v>
      </c>
      <c r="Q155" s="8">
        <v>43.9</v>
      </c>
    </row>
    <row r="156" spans="1:17" ht="15.75" customHeight="1">
      <c r="A156" s="24" t="s">
        <v>174</v>
      </c>
      <c r="B156" s="8">
        <v>5931769</v>
      </c>
      <c r="C156" s="39">
        <v>66</v>
      </c>
      <c r="D156" s="28">
        <v>2300</v>
      </c>
      <c r="E156" s="8" t="s">
        <v>15</v>
      </c>
      <c r="F156" s="8">
        <v>497.15354728075215</v>
      </c>
      <c r="G156" s="38">
        <v>86</v>
      </c>
      <c r="H156" s="8">
        <v>450.7930096401259</v>
      </c>
      <c r="I156" s="26">
        <v>3.71</v>
      </c>
      <c r="J156" s="8">
        <v>80</v>
      </c>
      <c r="K156" s="8" t="s">
        <v>1</v>
      </c>
      <c r="L156" s="8">
        <v>13.2</v>
      </c>
      <c r="M156" s="36">
        <v>61.8583773238641</v>
      </c>
      <c r="N156" s="29" t="s">
        <v>1</v>
      </c>
      <c r="O156" s="8" t="s">
        <v>5</v>
      </c>
      <c r="P156" s="8">
        <v>3</v>
      </c>
      <c r="Q156" s="8">
        <v>49.1</v>
      </c>
    </row>
    <row r="157" spans="1:17" ht="15.75" customHeight="1">
      <c r="A157" s="24" t="s">
        <v>175</v>
      </c>
      <c r="B157" s="8">
        <v>6831306</v>
      </c>
      <c r="C157" s="39">
        <v>75.6</v>
      </c>
      <c r="D157" s="28">
        <v>4300</v>
      </c>
      <c r="E157" s="8" t="s">
        <v>15</v>
      </c>
      <c r="F157" s="8">
        <v>419.53910423570545</v>
      </c>
      <c r="G157" s="38">
        <v>156</v>
      </c>
      <c r="H157" s="8">
        <v>878.3093598793555</v>
      </c>
      <c r="I157" s="26">
        <v>3.8</v>
      </c>
      <c r="J157" s="8">
        <v>142</v>
      </c>
      <c r="K157" s="8">
        <v>29.30544563059581</v>
      </c>
      <c r="L157" s="8">
        <v>57</v>
      </c>
      <c r="M157" s="36">
        <v>14.63848933132259</v>
      </c>
      <c r="N157" s="29" t="s">
        <v>1</v>
      </c>
      <c r="O157" s="8" t="s">
        <v>6</v>
      </c>
      <c r="P157" s="8">
        <v>5</v>
      </c>
      <c r="Q157" s="8">
        <v>43.2</v>
      </c>
    </row>
    <row r="158" spans="1:17" ht="15.75" customHeight="1">
      <c r="A158" s="24" t="s">
        <v>176</v>
      </c>
      <c r="B158" s="8">
        <v>29180900</v>
      </c>
      <c r="C158" s="39">
        <v>70.4</v>
      </c>
      <c r="D158" s="28">
        <v>8500</v>
      </c>
      <c r="E158" s="8" t="s">
        <v>15</v>
      </c>
      <c r="F158" s="8">
        <v>1209.69538293884</v>
      </c>
      <c r="G158" s="38">
        <v>150</v>
      </c>
      <c r="H158" s="8">
        <v>766.5973290748401</v>
      </c>
      <c r="I158" s="26">
        <v>2.42</v>
      </c>
      <c r="J158" s="8">
        <v>211</v>
      </c>
      <c r="K158" s="8">
        <v>4.680726900477169</v>
      </c>
      <c r="L158" s="8">
        <v>74</v>
      </c>
      <c r="M158" s="36">
        <v>11.30876703597216</v>
      </c>
      <c r="N158" s="29">
        <v>13.873081364865373</v>
      </c>
      <c r="O158" s="8" t="s">
        <v>6</v>
      </c>
      <c r="P158" s="8">
        <v>5</v>
      </c>
      <c r="Q158" s="8">
        <v>48</v>
      </c>
    </row>
    <row r="159" spans="1:17" ht="15.75" customHeight="1">
      <c r="A159" s="24" t="s">
        <v>177</v>
      </c>
      <c r="B159" s="8">
        <v>96061680</v>
      </c>
      <c r="C159" s="39">
        <v>70.8</v>
      </c>
      <c r="D159" s="28">
        <v>3400</v>
      </c>
      <c r="E159" s="8" t="s">
        <v>15</v>
      </c>
      <c r="F159" s="8">
        <v>293.5613868089752</v>
      </c>
      <c r="G159" s="38">
        <v>167</v>
      </c>
      <c r="H159" s="8">
        <v>489.68537714518425</v>
      </c>
      <c r="I159" s="26">
        <v>3.32</v>
      </c>
      <c r="J159" s="8">
        <v>209</v>
      </c>
      <c r="K159" s="8">
        <v>28.090380249363122</v>
      </c>
      <c r="L159" s="8">
        <v>61</v>
      </c>
      <c r="M159" s="36">
        <v>0.2081995651127484</v>
      </c>
      <c r="N159" s="29">
        <v>35.48605437672962</v>
      </c>
      <c r="O159" s="8" t="s">
        <v>6</v>
      </c>
      <c r="P159" s="8">
        <v>5</v>
      </c>
      <c r="Q159" s="8">
        <v>54.2</v>
      </c>
    </row>
    <row r="160" spans="1:17" ht="15.75" customHeight="1">
      <c r="A160" s="24" t="s">
        <v>178</v>
      </c>
      <c r="B160" s="8">
        <v>38500696</v>
      </c>
      <c r="C160" s="39">
        <v>75.4</v>
      </c>
      <c r="D160" s="28">
        <v>17800</v>
      </c>
      <c r="E160" s="8" t="s">
        <v>15</v>
      </c>
      <c r="F160" s="8">
        <v>3306.4337330421245</v>
      </c>
      <c r="G160" s="38">
        <v>190</v>
      </c>
      <c r="H160" s="8">
        <v>3277.8628209734184</v>
      </c>
      <c r="I160" s="26">
        <v>1.27</v>
      </c>
      <c r="J160" s="8">
        <v>196</v>
      </c>
      <c r="K160" s="8">
        <v>4.811733591954067</v>
      </c>
      <c r="L160" s="8">
        <v>62</v>
      </c>
      <c r="M160" s="36">
        <v>0.5194711285219363</v>
      </c>
      <c r="N160" s="29">
        <v>41.03743994654019</v>
      </c>
      <c r="O160" s="8" t="s">
        <v>5</v>
      </c>
      <c r="P160" s="8">
        <v>3</v>
      </c>
      <c r="Q160" s="8">
        <v>65.1</v>
      </c>
    </row>
    <row r="161" spans="1:17" ht="15.75" customHeight="1">
      <c r="A161" s="24" t="s">
        <v>179</v>
      </c>
      <c r="B161" s="8">
        <v>10676910</v>
      </c>
      <c r="C161" s="39">
        <v>78</v>
      </c>
      <c r="D161" s="28">
        <v>22000</v>
      </c>
      <c r="E161" s="8" t="s">
        <v>15</v>
      </c>
      <c r="F161" s="8">
        <v>10742.80854666753</v>
      </c>
      <c r="G161" s="38">
        <v>199</v>
      </c>
      <c r="H161" s="8">
        <v>4497.555940810591</v>
      </c>
      <c r="I161" s="26">
        <v>1.49</v>
      </c>
      <c r="J161" s="8">
        <v>172</v>
      </c>
      <c r="K161" s="8">
        <v>2.5065568856447684</v>
      </c>
      <c r="L161" s="8">
        <v>55</v>
      </c>
      <c r="M161" s="36">
        <v>4.6830028538219395</v>
      </c>
      <c r="N161" s="29">
        <v>48.68262446719135</v>
      </c>
      <c r="O161" s="8" t="s">
        <v>5</v>
      </c>
      <c r="P161" s="8">
        <v>3</v>
      </c>
      <c r="Q161" s="8">
        <v>61.5</v>
      </c>
    </row>
    <row r="162" spans="1:17" ht="15.75" customHeight="1">
      <c r="A162" s="24" t="s">
        <v>180</v>
      </c>
      <c r="B162" s="8">
        <v>3958128</v>
      </c>
      <c r="C162" s="39">
        <v>78.6</v>
      </c>
      <c r="D162" s="28">
        <v>18700</v>
      </c>
      <c r="E162" s="8" t="s">
        <v>15</v>
      </c>
      <c r="F162" s="8">
        <v>2425.388971756345</v>
      </c>
      <c r="G162" s="38" t="s">
        <v>1</v>
      </c>
      <c r="H162" s="8">
        <v>5601.132656649811</v>
      </c>
      <c r="I162" s="26">
        <v>1.76</v>
      </c>
      <c r="J162" s="8" t="s">
        <v>1</v>
      </c>
      <c r="K162" s="8" t="s">
        <v>1</v>
      </c>
      <c r="L162" s="8">
        <v>97</v>
      </c>
      <c r="M162" s="36" t="s">
        <v>1</v>
      </c>
      <c r="N162" s="29" t="s">
        <v>1</v>
      </c>
      <c r="O162" s="8" t="s">
        <v>1</v>
      </c>
      <c r="P162" s="8" t="s">
        <v>1</v>
      </c>
      <c r="Q162" s="8" t="s">
        <v>1</v>
      </c>
    </row>
    <row r="163" spans="1:17" ht="15.75" customHeight="1">
      <c r="A163" s="24" t="s">
        <v>181</v>
      </c>
      <c r="B163" s="8">
        <v>824789</v>
      </c>
      <c r="C163" s="39">
        <v>75.2</v>
      </c>
      <c r="D163" s="28">
        <v>101000</v>
      </c>
      <c r="E163" s="8" t="s">
        <v>15</v>
      </c>
      <c r="F163" s="8">
        <v>34045.070921168925</v>
      </c>
      <c r="G163" s="38" t="s">
        <v>1</v>
      </c>
      <c r="H163" s="8">
        <v>15991.968855064748</v>
      </c>
      <c r="I163" s="26">
        <v>2.47</v>
      </c>
      <c r="J163" s="8" t="s">
        <v>1</v>
      </c>
      <c r="K163" s="8" t="s">
        <v>1</v>
      </c>
      <c r="L163" s="8">
        <v>92</v>
      </c>
      <c r="M163" s="36" t="s">
        <v>1</v>
      </c>
      <c r="N163" s="29" t="s">
        <v>1</v>
      </c>
      <c r="O163" s="8" t="s">
        <v>7</v>
      </c>
      <c r="P163" s="8">
        <v>2</v>
      </c>
      <c r="Q163" s="8" t="s">
        <v>1</v>
      </c>
    </row>
    <row r="164" spans="1:17" ht="15.75" customHeight="1">
      <c r="A164" s="24" t="s">
        <v>182</v>
      </c>
      <c r="B164" s="8">
        <v>22246862</v>
      </c>
      <c r="C164" s="39">
        <v>72.2</v>
      </c>
      <c r="D164" s="28">
        <v>12500</v>
      </c>
      <c r="E164" s="8" t="s">
        <v>15</v>
      </c>
      <c r="F164" s="8">
        <v>3198.6533651352715</v>
      </c>
      <c r="G164" s="38" t="s">
        <v>1</v>
      </c>
      <c r="H164" s="8">
        <v>2176.936234872136</v>
      </c>
      <c r="I164" s="26">
        <v>1.38</v>
      </c>
      <c r="J164" s="8">
        <v>184</v>
      </c>
      <c r="K164" s="8">
        <v>4.030249634569074</v>
      </c>
      <c r="L164" s="8">
        <v>55</v>
      </c>
      <c r="M164" s="36" t="s">
        <v>1</v>
      </c>
      <c r="N164" s="29">
        <v>21.603226558424286</v>
      </c>
      <c r="O164" s="8" t="s">
        <v>5</v>
      </c>
      <c r="P164" s="8">
        <v>3</v>
      </c>
      <c r="Q164" s="8">
        <v>69</v>
      </c>
    </row>
    <row r="165" spans="1:17" ht="15.75" customHeight="1">
      <c r="A165" s="24" t="s">
        <v>183</v>
      </c>
      <c r="B165" s="8">
        <v>140702096</v>
      </c>
      <c r="C165" s="39">
        <v>65.9</v>
      </c>
      <c r="D165" s="28">
        <v>15800</v>
      </c>
      <c r="E165" s="8" t="s">
        <v>15</v>
      </c>
      <c r="F165" s="8">
        <v>1943.8232107075364</v>
      </c>
      <c r="G165" s="38">
        <v>183</v>
      </c>
      <c r="H165" s="8">
        <v>7128.536308371697</v>
      </c>
      <c r="I165" s="26">
        <v>1.4</v>
      </c>
      <c r="J165" s="8">
        <v>226</v>
      </c>
      <c r="K165" s="8">
        <v>8.30797454904439</v>
      </c>
      <c r="L165" s="8">
        <v>73</v>
      </c>
      <c r="M165" s="36">
        <v>28.42885865751424</v>
      </c>
      <c r="N165" s="29">
        <v>50.396050958615426</v>
      </c>
      <c r="O165" s="8" t="s">
        <v>4</v>
      </c>
      <c r="P165" s="8">
        <v>1</v>
      </c>
      <c r="Q165" s="8">
        <v>58.5</v>
      </c>
    </row>
    <row r="166" spans="1:17" ht="15.75" customHeight="1">
      <c r="A166" s="24" t="s">
        <v>184</v>
      </c>
      <c r="B166" s="8">
        <v>10186063</v>
      </c>
      <c r="C166" s="39">
        <v>49.8</v>
      </c>
      <c r="D166" s="28">
        <v>900</v>
      </c>
      <c r="E166" s="8" t="s">
        <v>15</v>
      </c>
      <c r="F166" s="8">
        <v>101.31490449254045</v>
      </c>
      <c r="G166" s="38">
        <v>119</v>
      </c>
      <c r="H166" s="8">
        <v>23.031469567780995</v>
      </c>
      <c r="I166" s="26">
        <v>5.31</v>
      </c>
      <c r="J166" s="8">
        <v>66</v>
      </c>
      <c r="K166" s="8" t="s">
        <v>1</v>
      </c>
      <c r="L166" s="8">
        <v>18</v>
      </c>
      <c r="M166" s="36">
        <v>135.57521851180383</v>
      </c>
      <c r="N166" s="29" t="s">
        <v>1</v>
      </c>
      <c r="O166" s="8" t="s">
        <v>6</v>
      </c>
      <c r="P166" s="8">
        <v>5</v>
      </c>
      <c r="Q166" s="8">
        <v>53.2</v>
      </c>
    </row>
    <row r="167" spans="1:17" ht="15.75" customHeight="1">
      <c r="A167" s="24" t="s">
        <v>185</v>
      </c>
      <c r="B167" s="8">
        <v>7601</v>
      </c>
      <c r="C167" s="39">
        <v>78.3</v>
      </c>
      <c r="D167" s="28">
        <v>2500</v>
      </c>
      <c r="E167" s="8" t="s">
        <v>186</v>
      </c>
      <c r="F167" s="8">
        <v>3983.6863570582823</v>
      </c>
      <c r="G167" s="38" t="s">
        <v>1</v>
      </c>
      <c r="H167" s="8">
        <v>978.8185765030918</v>
      </c>
      <c r="I167" s="26">
        <v>1.56</v>
      </c>
      <c r="J167" s="8" t="s">
        <v>1</v>
      </c>
      <c r="K167" s="8" t="s">
        <v>1</v>
      </c>
      <c r="L167" s="8">
        <v>36.1</v>
      </c>
      <c r="M167" s="36" t="s">
        <v>1</v>
      </c>
      <c r="N167" s="29" t="s">
        <v>1</v>
      </c>
      <c r="O167" s="8" t="s">
        <v>1</v>
      </c>
      <c r="P167" s="8" t="s">
        <v>1</v>
      </c>
      <c r="Q167" s="8" t="s">
        <v>1</v>
      </c>
    </row>
    <row r="168" spans="1:17" ht="15.75" customHeight="1">
      <c r="A168" s="24" t="s">
        <v>187</v>
      </c>
      <c r="B168" s="8">
        <v>39817</v>
      </c>
      <c r="C168" s="39">
        <v>72.9</v>
      </c>
      <c r="D168" s="28">
        <v>20000</v>
      </c>
      <c r="E168" s="8" t="s">
        <v>15</v>
      </c>
      <c r="F168" s="8">
        <v>3219.7302659667976</v>
      </c>
      <c r="G168" s="38" t="s">
        <v>1</v>
      </c>
      <c r="H168" s="8">
        <v>3036.3914910716526</v>
      </c>
      <c r="I168" s="26">
        <v>2.28</v>
      </c>
      <c r="J168" s="8" t="s">
        <v>1</v>
      </c>
      <c r="K168" s="8" t="s">
        <v>1</v>
      </c>
      <c r="L168" s="8">
        <v>32</v>
      </c>
      <c r="M168" s="36" t="s">
        <v>1</v>
      </c>
      <c r="N168" s="29" t="s">
        <v>1</v>
      </c>
      <c r="O168" s="8" t="s">
        <v>5</v>
      </c>
      <c r="P168" s="8">
        <v>3</v>
      </c>
      <c r="Q168" s="8" t="s">
        <v>1</v>
      </c>
    </row>
    <row r="169" spans="1:17" ht="15.75" customHeight="1">
      <c r="A169" s="24" t="s">
        <v>188</v>
      </c>
      <c r="B169" s="8">
        <v>159585</v>
      </c>
      <c r="C169" s="39">
        <v>76.3</v>
      </c>
      <c r="D169" s="28">
        <v>11300</v>
      </c>
      <c r="E169" s="8" t="s">
        <v>15</v>
      </c>
      <c r="F169" s="8">
        <v>919.2593288842936</v>
      </c>
      <c r="G169" s="38" t="s">
        <v>1</v>
      </c>
      <c r="H169" s="8">
        <v>1812.200394773945</v>
      </c>
      <c r="I169" s="26">
        <v>1.86</v>
      </c>
      <c r="J169" s="8" t="s">
        <v>1</v>
      </c>
      <c r="K169" s="8">
        <v>8.082162162162163</v>
      </c>
      <c r="L169" s="8">
        <v>30</v>
      </c>
      <c r="M169" s="36" t="s">
        <v>1</v>
      </c>
      <c r="N169" s="29" t="s">
        <v>1</v>
      </c>
      <c r="O169" s="8" t="s">
        <v>5</v>
      </c>
      <c r="P169" s="8">
        <v>3</v>
      </c>
      <c r="Q169" s="8" t="s">
        <v>1</v>
      </c>
    </row>
    <row r="170" spans="1:17" ht="15.75" customHeight="1">
      <c r="A170" s="24" t="s">
        <v>189</v>
      </c>
      <c r="B170" s="8">
        <v>7044</v>
      </c>
      <c r="C170" s="39">
        <v>78.9</v>
      </c>
      <c r="D170" s="28">
        <v>7000</v>
      </c>
      <c r="E170" s="8" t="s">
        <v>80</v>
      </c>
      <c r="F170" s="8">
        <v>8517.887563884156</v>
      </c>
      <c r="G170" s="38" t="s">
        <v>1</v>
      </c>
      <c r="H170" s="8">
        <v>6997.444633730835</v>
      </c>
      <c r="I170" s="26">
        <v>1.98</v>
      </c>
      <c r="J170" s="8" t="s">
        <v>1</v>
      </c>
      <c r="K170" s="8" t="s">
        <v>1</v>
      </c>
      <c r="L170" s="8">
        <v>89</v>
      </c>
      <c r="M170" s="36" t="s">
        <v>1</v>
      </c>
      <c r="N170" s="29" t="s">
        <v>1</v>
      </c>
      <c r="O170" s="8" t="s">
        <v>1</v>
      </c>
      <c r="P170" s="8" t="s">
        <v>1</v>
      </c>
      <c r="Q170" s="8" t="s">
        <v>1</v>
      </c>
    </row>
    <row r="171" spans="1:17" ht="15.75" customHeight="1">
      <c r="A171" s="24" t="s">
        <v>250</v>
      </c>
      <c r="B171" s="8">
        <v>118432</v>
      </c>
      <c r="C171" s="39">
        <v>74.3</v>
      </c>
      <c r="D171" s="28">
        <v>9200</v>
      </c>
      <c r="E171" s="8" t="s">
        <v>15</v>
      </c>
      <c r="F171" s="8">
        <v>724.4663604431236</v>
      </c>
      <c r="G171" s="38" t="s">
        <v>1</v>
      </c>
      <c r="H171" s="8">
        <v>1013.2396649554174</v>
      </c>
      <c r="I171" s="26">
        <v>1.79</v>
      </c>
      <c r="J171" s="8" t="s">
        <v>1</v>
      </c>
      <c r="K171" s="8" t="s">
        <v>1</v>
      </c>
      <c r="L171" s="8">
        <v>58</v>
      </c>
      <c r="M171" s="36" t="s">
        <v>1</v>
      </c>
      <c r="N171" s="29" t="s">
        <v>1</v>
      </c>
      <c r="O171" s="8" t="s">
        <v>5</v>
      </c>
      <c r="P171" s="8">
        <v>3</v>
      </c>
      <c r="Q171" s="8" t="s">
        <v>1</v>
      </c>
    </row>
    <row r="172" spans="1:17" ht="15.75" customHeight="1">
      <c r="A172" s="24" t="s">
        <v>190</v>
      </c>
      <c r="B172" s="8">
        <v>217083</v>
      </c>
      <c r="C172" s="39">
        <v>71.6</v>
      </c>
      <c r="D172" s="28">
        <v>5000</v>
      </c>
      <c r="E172" s="8" t="s">
        <v>15</v>
      </c>
      <c r="F172" s="8">
        <v>359.7702261347042</v>
      </c>
      <c r="G172" s="38" t="s">
        <v>1</v>
      </c>
      <c r="H172" s="8">
        <v>467.1024446870552</v>
      </c>
      <c r="I172" s="26">
        <v>4.18</v>
      </c>
      <c r="J172" s="8" t="s">
        <v>1</v>
      </c>
      <c r="K172" s="8" t="s">
        <v>1</v>
      </c>
      <c r="L172" s="8">
        <v>22</v>
      </c>
      <c r="M172" s="36" t="s">
        <v>1</v>
      </c>
      <c r="N172" s="29" t="s">
        <v>1</v>
      </c>
      <c r="O172" s="8" t="s">
        <v>5</v>
      </c>
      <c r="P172" s="8">
        <v>3</v>
      </c>
      <c r="Q172" s="8" t="s">
        <v>1</v>
      </c>
    </row>
    <row r="173" spans="1:17" ht="15.75" customHeight="1">
      <c r="A173" s="24" t="s">
        <v>191</v>
      </c>
      <c r="B173" s="8">
        <v>29973</v>
      </c>
      <c r="C173" s="39">
        <v>81.9</v>
      </c>
      <c r="D173" s="28">
        <v>46100</v>
      </c>
      <c r="E173" s="8">
        <v>2006</v>
      </c>
      <c r="F173" s="8">
        <v>22430.187168451608</v>
      </c>
      <c r="G173" s="38" t="s">
        <v>1</v>
      </c>
      <c r="H173" s="8" t="s">
        <v>1</v>
      </c>
      <c r="I173" s="26">
        <v>1.35</v>
      </c>
      <c r="J173" s="8" t="s">
        <v>1</v>
      </c>
      <c r="K173" s="8" t="s">
        <v>1</v>
      </c>
      <c r="L173" s="8">
        <v>89</v>
      </c>
      <c r="M173" s="36" t="s">
        <v>1</v>
      </c>
      <c r="N173" s="29" t="s">
        <v>1</v>
      </c>
      <c r="O173" s="8" t="s">
        <v>5</v>
      </c>
      <c r="P173" s="8">
        <v>3</v>
      </c>
      <c r="Q173" s="8" t="s">
        <v>1</v>
      </c>
    </row>
    <row r="174" spans="1:17" ht="15.75" customHeight="1">
      <c r="A174" s="24" t="s">
        <v>192</v>
      </c>
      <c r="B174" s="8">
        <v>206178</v>
      </c>
      <c r="C174" s="39">
        <v>68</v>
      </c>
      <c r="D174" s="28">
        <v>1400</v>
      </c>
      <c r="E174" s="8" t="s">
        <v>15</v>
      </c>
      <c r="F174" s="8">
        <v>249.68716351890112</v>
      </c>
      <c r="G174" s="38">
        <v>115</v>
      </c>
      <c r="H174" s="8">
        <v>81.19197974565667</v>
      </c>
      <c r="I174" s="26">
        <v>5.43</v>
      </c>
      <c r="J174" s="8" t="s">
        <v>1</v>
      </c>
      <c r="K174" s="8" t="s">
        <v>1</v>
      </c>
      <c r="L174" s="8">
        <v>38</v>
      </c>
      <c r="M174" s="36">
        <v>19</v>
      </c>
      <c r="N174" s="29" t="s">
        <v>1</v>
      </c>
      <c r="O174" s="8" t="s">
        <v>5</v>
      </c>
      <c r="P174" s="8">
        <v>3</v>
      </c>
      <c r="Q174" s="8" t="s">
        <v>1</v>
      </c>
    </row>
    <row r="175" spans="1:17" ht="15.75" customHeight="1">
      <c r="A175" s="24" t="s">
        <v>193</v>
      </c>
      <c r="B175" s="8">
        <v>28146656</v>
      </c>
      <c r="C175" s="39">
        <v>76.1</v>
      </c>
      <c r="D175" s="28">
        <v>21300</v>
      </c>
      <c r="E175" s="8" t="s">
        <v>15</v>
      </c>
      <c r="F175" s="8">
        <v>5187.117077069475</v>
      </c>
      <c r="G175" s="38"/>
      <c r="H175" s="8">
        <v>5570.8216279759845</v>
      </c>
      <c r="I175" s="26">
        <v>3.89</v>
      </c>
      <c r="J175" s="8">
        <v>122</v>
      </c>
      <c r="K175" s="8" t="s">
        <v>1</v>
      </c>
      <c r="L175" s="8">
        <v>88</v>
      </c>
      <c r="M175" s="36"/>
      <c r="N175" s="29" t="s">
        <v>1</v>
      </c>
      <c r="O175" s="8" t="s">
        <v>7</v>
      </c>
      <c r="P175" s="8">
        <v>2</v>
      </c>
      <c r="Q175" s="8" t="s">
        <v>1</v>
      </c>
    </row>
    <row r="176" spans="1:17" ht="15.75" customHeight="1">
      <c r="A176" s="24" t="s">
        <v>194</v>
      </c>
      <c r="B176" s="8">
        <v>12853259</v>
      </c>
      <c r="C176" s="39">
        <v>57.1</v>
      </c>
      <c r="D176" s="28">
        <v>1800</v>
      </c>
      <c r="E176" s="8" t="s">
        <v>15</v>
      </c>
      <c r="F176" s="8">
        <v>295.5670620190568</v>
      </c>
      <c r="G176" s="38">
        <v>120</v>
      </c>
      <c r="H176" s="8">
        <v>128.91672065427142</v>
      </c>
      <c r="I176" s="26">
        <v>4.86</v>
      </c>
      <c r="J176" s="8">
        <v>70</v>
      </c>
      <c r="K176" s="8" t="s">
        <v>1</v>
      </c>
      <c r="L176" s="8">
        <v>50</v>
      </c>
      <c r="M176" s="36">
        <v>94.00423036678869</v>
      </c>
      <c r="N176" s="29" t="s">
        <v>1</v>
      </c>
      <c r="O176" s="8" t="s">
        <v>5</v>
      </c>
      <c r="P176" s="8">
        <v>3</v>
      </c>
      <c r="Q176" s="8">
        <v>58.7</v>
      </c>
    </row>
    <row r="177" spans="1:17" ht="15.75" customHeight="1">
      <c r="A177" s="24" t="s">
        <v>195</v>
      </c>
      <c r="B177" s="8">
        <v>10159046</v>
      </c>
      <c r="C177" s="39">
        <v>75.3</v>
      </c>
      <c r="D177" s="28">
        <v>8200</v>
      </c>
      <c r="E177" s="8" t="s">
        <v>15</v>
      </c>
      <c r="F177" s="8">
        <v>964.6575081951594</v>
      </c>
      <c r="G177" s="38">
        <v>191</v>
      </c>
      <c r="H177" s="8" t="s">
        <v>1</v>
      </c>
      <c r="I177" s="26">
        <v>1.69</v>
      </c>
      <c r="J177" s="8" t="s">
        <v>1</v>
      </c>
      <c r="K177" s="8" t="s">
        <v>1</v>
      </c>
      <c r="L177" s="8">
        <v>52</v>
      </c>
      <c r="M177" s="36">
        <v>0.9843443961175095</v>
      </c>
      <c r="N177" s="29" t="s">
        <v>1</v>
      </c>
      <c r="O177" s="8" t="s">
        <v>5</v>
      </c>
      <c r="P177" s="8">
        <v>3</v>
      </c>
      <c r="Q177" s="8">
        <v>70</v>
      </c>
    </row>
    <row r="178" spans="1:17" ht="15.75" customHeight="1">
      <c r="A178" s="24" t="s">
        <v>196</v>
      </c>
      <c r="B178" s="8">
        <v>82247</v>
      </c>
      <c r="C178" s="39">
        <v>72.6</v>
      </c>
      <c r="D178" s="28">
        <v>18700</v>
      </c>
      <c r="E178" s="8" t="s">
        <v>15</v>
      </c>
      <c r="F178" s="8">
        <v>3946.6485099760475</v>
      </c>
      <c r="G178" s="38" t="s">
        <v>1</v>
      </c>
      <c r="H178" s="8">
        <v>2351.4535484576945</v>
      </c>
      <c r="I178" s="26">
        <v>1.73</v>
      </c>
      <c r="J178" s="8" t="s">
        <v>1</v>
      </c>
      <c r="K178" s="8">
        <v>18.84759759431384</v>
      </c>
      <c r="L178" s="8">
        <v>50</v>
      </c>
      <c r="M178" s="36" t="s">
        <v>1</v>
      </c>
      <c r="N178" s="29">
        <v>50.26505526037424</v>
      </c>
      <c r="O178" s="8" t="s">
        <v>6</v>
      </c>
      <c r="P178" s="8">
        <v>5</v>
      </c>
      <c r="Q178" s="8" t="s">
        <v>1</v>
      </c>
    </row>
    <row r="179" spans="1:17" ht="15.75" customHeight="1">
      <c r="A179" s="24" t="s">
        <v>197</v>
      </c>
      <c r="B179" s="8">
        <v>6294774</v>
      </c>
      <c r="C179" s="39">
        <v>40.9</v>
      </c>
      <c r="D179" s="28">
        <v>700</v>
      </c>
      <c r="E179" s="8" t="s">
        <v>15</v>
      </c>
      <c r="F179" s="8">
        <v>55.76054041018787</v>
      </c>
      <c r="G179" s="38">
        <v>62</v>
      </c>
      <c r="H179" s="8">
        <v>36.935400699056075</v>
      </c>
      <c r="I179" s="26">
        <v>5.95</v>
      </c>
      <c r="J179" s="8" t="s">
        <v>1</v>
      </c>
      <c r="K179" s="8" t="s">
        <v>1</v>
      </c>
      <c r="L179" s="8">
        <v>39</v>
      </c>
      <c r="M179" s="36">
        <v>206.42443970188603</v>
      </c>
      <c r="N179" s="29" t="s">
        <v>1</v>
      </c>
      <c r="O179" s="8" t="s">
        <v>6</v>
      </c>
      <c r="P179" s="8">
        <v>5</v>
      </c>
      <c r="Q179" s="8">
        <v>37.1</v>
      </c>
    </row>
    <row r="180" spans="1:17" ht="15.75" customHeight="1">
      <c r="A180" s="24" t="s">
        <v>198</v>
      </c>
      <c r="B180" s="8">
        <v>4608167</v>
      </c>
      <c r="C180" s="39">
        <v>81.9</v>
      </c>
      <c r="D180" s="28">
        <v>52900</v>
      </c>
      <c r="E180" s="8" t="s">
        <v>15</v>
      </c>
      <c r="F180" s="8">
        <v>5689.897957257192</v>
      </c>
      <c r="G180" s="38">
        <v>200</v>
      </c>
      <c r="H180" s="8">
        <v>7623.421633807977</v>
      </c>
      <c r="I180" s="26">
        <v>1.08</v>
      </c>
      <c r="J180" s="8">
        <v>198</v>
      </c>
      <c r="K180" s="8">
        <v>1.5748462201941862</v>
      </c>
      <c r="L180" s="8">
        <v>100</v>
      </c>
      <c r="M180" s="36">
        <v>4.340120486084814</v>
      </c>
      <c r="N180" s="29">
        <v>40.189515701145375</v>
      </c>
      <c r="O180" s="8" t="s">
        <v>5</v>
      </c>
      <c r="P180" s="8">
        <v>3</v>
      </c>
      <c r="Q180" s="8">
        <v>47.8</v>
      </c>
    </row>
    <row r="181" spans="1:17" ht="15.75" customHeight="1">
      <c r="A181" s="24" t="s">
        <v>199</v>
      </c>
      <c r="B181" s="8">
        <v>5455407</v>
      </c>
      <c r="C181" s="39">
        <v>75.2</v>
      </c>
      <c r="D181" s="28">
        <v>22600</v>
      </c>
      <c r="E181" s="8" t="s">
        <v>15</v>
      </c>
      <c r="F181" s="8">
        <v>8607.973703886804</v>
      </c>
      <c r="G181" s="38">
        <v>200</v>
      </c>
      <c r="H181" s="8">
        <v>4765.913890567652</v>
      </c>
      <c r="I181" s="26">
        <v>1.34</v>
      </c>
      <c r="J181" s="8" t="s">
        <v>1</v>
      </c>
      <c r="K181" s="8">
        <v>2.67708596320882</v>
      </c>
      <c r="L181" s="8">
        <v>57</v>
      </c>
      <c r="M181" s="36">
        <v>1.8330438040644812</v>
      </c>
      <c r="N181" s="29">
        <v>44.61170358141931</v>
      </c>
      <c r="O181" s="8" t="s">
        <v>5</v>
      </c>
      <c r="P181" s="8">
        <v>3</v>
      </c>
      <c r="Q181" s="8">
        <v>74</v>
      </c>
    </row>
    <row r="182" spans="1:17" ht="15.75" customHeight="1">
      <c r="A182" s="24" t="s">
        <v>200</v>
      </c>
      <c r="B182" s="8">
        <v>2007711</v>
      </c>
      <c r="C182" s="39">
        <v>76.7</v>
      </c>
      <c r="D182" s="28">
        <v>30800</v>
      </c>
      <c r="E182" s="8" t="s">
        <v>15</v>
      </c>
      <c r="F182" s="8">
        <v>11420.966463798823</v>
      </c>
      <c r="G182" s="38">
        <v>199</v>
      </c>
      <c r="H182" s="8">
        <v>6674.267362185095</v>
      </c>
      <c r="I182" s="26">
        <v>1.27</v>
      </c>
      <c r="J182" s="8" t="s">
        <v>1</v>
      </c>
      <c r="K182" s="8">
        <v>1.9382600370747498</v>
      </c>
      <c r="L182" s="8">
        <v>51</v>
      </c>
      <c r="M182" s="36">
        <v>4.980796538944101</v>
      </c>
      <c r="N182" s="29">
        <v>43.79400222442373</v>
      </c>
      <c r="O182" s="8" t="s">
        <v>5</v>
      </c>
      <c r="P182" s="8">
        <v>3</v>
      </c>
      <c r="Q182" s="8">
        <v>76</v>
      </c>
    </row>
    <row r="183" spans="1:17" ht="15.75" customHeight="1">
      <c r="A183" s="24" t="s">
        <v>201</v>
      </c>
      <c r="B183" s="8">
        <v>581318</v>
      </c>
      <c r="C183" s="39">
        <v>73.4</v>
      </c>
      <c r="D183" s="28">
        <v>1900</v>
      </c>
      <c r="E183" s="8" t="s">
        <v>15</v>
      </c>
      <c r="F183" s="8">
        <v>129.1891873294823</v>
      </c>
      <c r="G183" s="38" t="s">
        <v>1</v>
      </c>
      <c r="H183" s="8">
        <v>120.4160201473204</v>
      </c>
      <c r="I183" s="26">
        <v>3.65</v>
      </c>
      <c r="J183" s="8" t="s">
        <v>1</v>
      </c>
      <c r="K183" s="8">
        <v>30.84407688311688</v>
      </c>
      <c r="L183" s="8">
        <v>16</v>
      </c>
      <c r="M183" s="36" t="s">
        <v>1</v>
      </c>
      <c r="N183" s="29">
        <v>9.729614427903488</v>
      </c>
      <c r="O183" s="8" t="s">
        <v>5</v>
      </c>
      <c r="P183" s="8">
        <v>3</v>
      </c>
      <c r="Q183" s="8" t="s">
        <v>1</v>
      </c>
    </row>
    <row r="184" spans="1:17" ht="15.75" customHeight="1">
      <c r="A184" s="24" t="s">
        <v>202</v>
      </c>
      <c r="B184" s="8">
        <v>9558666</v>
      </c>
      <c r="C184" s="39">
        <v>49.3</v>
      </c>
      <c r="D184" s="28">
        <v>600</v>
      </c>
      <c r="E184" s="8" t="s">
        <v>15</v>
      </c>
      <c r="F184" s="8" t="s">
        <v>1</v>
      </c>
      <c r="G184" s="38">
        <v>53</v>
      </c>
      <c r="H184" s="8">
        <v>27.242295106869516</v>
      </c>
      <c r="I184" s="26">
        <v>6.6</v>
      </c>
      <c r="J184" s="8">
        <v>42</v>
      </c>
      <c r="K184" s="8" t="s">
        <v>1</v>
      </c>
      <c r="L184" s="8">
        <v>35</v>
      </c>
      <c r="M184" s="36">
        <v>57.73873739285377</v>
      </c>
      <c r="N184" s="29" t="s">
        <v>1</v>
      </c>
      <c r="O184" s="8" t="s">
        <v>11</v>
      </c>
      <c r="P184" s="8">
        <v>6</v>
      </c>
      <c r="Q184" s="8" t="s">
        <v>1</v>
      </c>
    </row>
    <row r="185" spans="1:17" ht="15.75" customHeight="1">
      <c r="A185" s="24" t="s">
        <v>203</v>
      </c>
      <c r="B185" s="8">
        <v>48782756</v>
      </c>
      <c r="C185" s="39">
        <v>48.9</v>
      </c>
      <c r="D185" s="28">
        <v>10400</v>
      </c>
      <c r="E185" s="8" t="s">
        <v>15</v>
      </c>
      <c r="F185" s="8">
        <v>1707.570601382177</v>
      </c>
      <c r="G185" s="38">
        <v>168</v>
      </c>
      <c r="H185" s="8">
        <v>4948.469906046309</v>
      </c>
      <c r="I185" s="26">
        <v>2.43</v>
      </c>
      <c r="J185" s="8" t="s">
        <v>1</v>
      </c>
      <c r="K185" s="8">
        <v>4.833647849067024</v>
      </c>
      <c r="L185" s="8">
        <v>57</v>
      </c>
      <c r="M185" s="36">
        <v>717.4666392362088</v>
      </c>
      <c r="N185" s="29">
        <v>17.360847755301073</v>
      </c>
      <c r="O185" s="8" t="s">
        <v>5</v>
      </c>
      <c r="P185" s="8">
        <v>3</v>
      </c>
      <c r="Q185" s="8">
        <v>35</v>
      </c>
    </row>
    <row r="186" spans="1:17" ht="15.75" customHeight="1">
      <c r="A186" s="24" t="s">
        <v>204</v>
      </c>
      <c r="B186" s="8">
        <v>40491052</v>
      </c>
      <c r="C186" s="39">
        <v>79.9</v>
      </c>
      <c r="D186" s="28">
        <v>34100</v>
      </c>
      <c r="E186" s="8" t="s">
        <v>15</v>
      </c>
      <c r="F186" s="8">
        <v>16230.746486902835</v>
      </c>
      <c r="G186" s="38">
        <v>200</v>
      </c>
      <c r="H186" s="8">
        <v>6275.460563484496</v>
      </c>
      <c r="I186" s="26">
        <v>1.3</v>
      </c>
      <c r="J186" s="8">
        <v>222</v>
      </c>
      <c r="K186" s="8">
        <v>1.506609034732636</v>
      </c>
      <c r="L186" s="8">
        <v>76</v>
      </c>
      <c r="M186" s="36">
        <v>5.680267334126068</v>
      </c>
      <c r="N186" s="29">
        <v>50.0298189338227</v>
      </c>
      <c r="O186" s="8" t="s">
        <v>5</v>
      </c>
      <c r="P186" s="8">
        <v>3</v>
      </c>
      <c r="Q186" s="8">
        <v>68</v>
      </c>
    </row>
    <row r="187" spans="1:17" ht="15.75" customHeight="1">
      <c r="A187" s="24" t="s">
        <v>205</v>
      </c>
      <c r="B187" s="8">
        <v>21128772</v>
      </c>
      <c r="C187" s="39">
        <v>75</v>
      </c>
      <c r="D187" s="28">
        <v>4400</v>
      </c>
      <c r="E187" s="8" t="s">
        <v>15</v>
      </c>
      <c r="F187" s="8">
        <v>443.42378250851493</v>
      </c>
      <c r="G187" s="38">
        <v>181</v>
      </c>
      <c r="H187" s="8">
        <v>325.81164679139897</v>
      </c>
      <c r="I187" s="26">
        <v>2.02</v>
      </c>
      <c r="J187" s="8">
        <v>171</v>
      </c>
      <c r="K187" s="8">
        <v>34.96931142511735</v>
      </c>
      <c r="L187" s="8">
        <v>21</v>
      </c>
      <c r="M187" s="36">
        <v>0.9465765450069697</v>
      </c>
      <c r="N187" s="29">
        <v>33.95706101613477</v>
      </c>
      <c r="O187" s="8" t="s">
        <v>5</v>
      </c>
      <c r="P187" s="8">
        <v>3</v>
      </c>
      <c r="Q187" s="8">
        <v>50</v>
      </c>
    </row>
    <row r="188" spans="1:17" ht="15.75" customHeight="1">
      <c r="A188" s="24" t="s">
        <v>206</v>
      </c>
      <c r="B188" s="8">
        <v>40218456</v>
      </c>
      <c r="C188" s="39">
        <v>50.3</v>
      </c>
      <c r="D188" s="28">
        <v>2200</v>
      </c>
      <c r="E188" s="8" t="s">
        <v>15</v>
      </c>
      <c r="F188" s="8">
        <v>321.9914757543154</v>
      </c>
      <c r="G188" s="38">
        <v>91</v>
      </c>
      <c r="H188" s="8">
        <v>84.4885741014026</v>
      </c>
      <c r="I188" s="26">
        <v>4.58</v>
      </c>
      <c r="J188" s="8">
        <v>70</v>
      </c>
      <c r="K188" s="8" t="s">
        <v>1</v>
      </c>
      <c r="L188" s="8">
        <v>39</v>
      </c>
      <c r="M188" s="36">
        <v>147.16051655488712</v>
      </c>
      <c r="N188" s="29" t="s">
        <v>1</v>
      </c>
      <c r="O188" s="8" t="s">
        <v>8</v>
      </c>
      <c r="P188" s="8">
        <v>4</v>
      </c>
      <c r="Q188" s="8" t="s">
        <v>1</v>
      </c>
    </row>
    <row r="189" spans="1:17" ht="15.75" customHeight="1">
      <c r="A189" s="24" t="s">
        <v>207</v>
      </c>
      <c r="B189" s="8">
        <v>475996</v>
      </c>
      <c r="C189" s="39">
        <v>73.5</v>
      </c>
      <c r="D189" s="28">
        <v>8900</v>
      </c>
      <c r="E189" s="8" t="s">
        <v>15</v>
      </c>
      <c r="F189" s="8">
        <v>894.7554181127572</v>
      </c>
      <c r="G189" s="38">
        <v>177</v>
      </c>
      <c r="H189" s="8">
        <v>3060.95009201758</v>
      </c>
      <c r="I189" s="26">
        <v>2.01</v>
      </c>
      <c r="J189" s="8" t="s">
        <v>1</v>
      </c>
      <c r="K189" s="8" t="s">
        <v>1</v>
      </c>
      <c r="L189" s="8">
        <v>76</v>
      </c>
      <c r="M189" s="36">
        <v>110.04289952016404</v>
      </c>
      <c r="N189" s="29" t="s">
        <v>1</v>
      </c>
      <c r="O189" s="8" t="s">
        <v>5</v>
      </c>
      <c r="P189" s="8">
        <v>3</v>
      </c>
      <c r="Q189" s="8" t="s">
        <v>1</v>
      </c>
    </row>
    <row r="190" spans="1:17" ht="15.75" customHeight="1">
      <c r="A190" s="24" t="s">
        <v>208</v>
      </c>
      <c r="B190" s="8">
        <v>1128814</v>
      </c>
      <c r="C190" s="39">
        <v>32</v>
      </c>
      <c r="D190" s="28">
        <v>5100</v>
      </c>
      <c r="E190" s="8" t="s">
        <v>15</v>
      </c>
      <c r="F190" s="8">
        <v>1023.1977987516102</v>
      </c>
      <c r="G190" s="38">
        <v>124</v>
      </c>
      <c r="H190" s="8">
        <v>1063.062648053621</v>
      </c>
      <c r="I190" s="26">
        <v>3.34</v>
      </c>
      <c r="J190" s="8" t="s">
        <v>1</v>
      </c>
      <c r="K190" s="8" t="s">
        <v>1</v>
      </c>
      <c r="L190" s="8">
        <v>24</v>
      </c>
      <c r="M190" s="36">
        <v>885.8855400446841</v>
      </c>
      <c r="N190" s="29" t="s">
        <v>1</v>
      </c>
      <c r="O190" s="8" t="s">
        <v>7</v>
      </c>
      <c r="P190" s="8">
        <v>2</v>
      </c>
      <c r="Q190" s="8">
        <v>49.6</v>
      </c>
    </row>
    <row r="191" spans="1:17" ht="15.75" customHeight="1">
      <c r="A191" s="24" t="s">
        <v>209</v>
      </c>
      <c r="B191" s="8">
        <v>9045389</v>
      </c>
      <c r="C191" s="39">
        <v>80.7</v>
      </c>
      <c r="D191" s="28">
        <v>39600</v>
      </c>
      <c r="E191" s="8" t="s">
        <v>15</v>
      </c>
      <c r="F191" s="8">
        <v>28589.15188722122</v>
      </c>
      <c r="G191" s="38">
        <v>200</v>
      </c>
      <c r="H191" s="8">
        <v>14769.95627274847</v>
      </c>
      <c r="I191" s="26">
        <v>1.67</v>
      </c>
      <c r="J191" s="8">
        <v>219</v>
      </c>
      <c r="K191" s="8">
        <v>1.3471306103761291</v>
      </c>
      <c r="L191" s="8">
        <v>83</v>
      </c>
      <c r="M191" s="36">
        <v>1.1055356491578197</v>
      </c>
      <c r="N191" s="29">
        <v>50.79361429342618</v>
      </c>
      <c r="O191" s="8" t="s">
        <v>5</v>
      </c>
      <c r="P191" s="8">
        <v>3</v>
      </c>
      <c r="Q191" s="8">
        <v>77</v>
      </c>
    </row>
    <row r="192" spans="1:17" ht="15.75" customHeight="1">
      <c r="A192" s="24" t="s">
        <v>210</v>
      </c>
      <c r="B192" s="8">
        <v>7581520</v>
      </c>
      <c r="C192" s="39">
        <v>80.7</v>
      </c>
      <c r="D192" s="28">
        <v>40900</v>
      </c>
      <c r="E192" s="8" t="s">
        <v>15</v>
      </c>
      <c r="F192" s="8">
        <v>22185.524802414293</v>
      </c>
      <c r="G192" s="38">
        <v>200</v>
      </c>
      <c r="H192" s="8">
        <v>7751.743713661641</v>
      </c>
      <c r="I192" s="26">
        <v>1.44</v>
      </c>
      <c r="J192" s="8" t="s">
        <v>1</v>
      </c>
      <c r="K192" s="8">
        <v>1.0038866846209726</v>
      </c>
      <c r="L192" s="8">
        <v>68</v>
      </c>
      <c r="M192" s="36">
        <v>6.594983591680824</v>
      </c>
      <c r="N192" s="29">
        <v>52.11026284966603</v>
      </c>
      <c r="O192" s="8" t="s">
        <v>4</v>
      </c>
      <c r="P192" s="8">
        <v>1</v>
      </c>
      <c r="Q192" s="8">
        <v>66.3</v>
      </c>
    </row>
    <row r="193" spans="1:17" ht="15.75" customHeight="1">
      <c r="A193" s="24" t="s">
        <v>211</v>
      </c>
      <c r="B193" s="8">
        <v>19747586</v>
      </c>
      <c r="C193" s="39">
        <v>70.9</v>
      </c>
      <c r="D193" s="28">
        <v>4900</v>
      </c>
      <c r="E193" s="8" t="s">
        <v>15</v>
      </c>
      <c r="F193" s="8">
        <v>697.3004194031614</v>
      </c>
      <c r="G193" s="38">
        <v>185</v>
      </c>
      <c r="H193" s="8">
        <v>2000.2444855791487</v>
      </c>
      <c r="I193" s="26">
        <v>3.21</v>
      </c>
      <c r="J193" s="8">
        <v>186</v>
      </c>
      <c r="K193" s="8" t="s">
        <v>1</v>
      </c>
      <c r="L193" s="8">
        <v>50</v>
      </c>
      <c r="M193" s="36">
        <v>1.0127820180147589</v>
      </c>
      <c r="N193" s="29" t="s">
        <v>1</v>
      </c>
      <c r="O193" s="8" t="s">
        <v>8</v>
      </c>
      <c r="P193" s="8">
        <v>4</v>
      </c>
      <c r="Q193" s="8" t="s">
        <v>1</v>
      </c>
    </row>
    <row r="194" spans="1:17" ht="15.75" customHeight="1">
      <c r="A194" s="24" t="s">
        <v>212</v>
      </c>
      <c r="B194" s="8">
        <v>22920946</v>
      </c>
      <c r="C194" s="39">
        <v>77.7</v>
      </c>
      <c r="D194" s="28">
        <v>33000</v>
      </c>
      <c r="E194" s="8" t="s">
        <v>15</v>
      </c>
      <c r="F194" s="8">
        <v>3925.666942367911</v>
      </c>
      <c r="G194" s="38" t="s">
        <v>1</v>
      </c>
      <c r="H194" s="8">
        <v>9105.208833876228</v>
      </c>
      <c r="I194" s="26">
        <v>1.13</v>
      </c>
      <c r="J194" s="8" t="s">
        <v>1</v>
      </c>
      <c r="K194" s="8" t="s">
        <v>1</v>
      </c>
      <c r="L194" s="8" t="s">
        <v>1</v>
      </c>
      <c r="M194" s="36" t="s">
        <v>1</v>
      </c>
      <c r="N194" s="29" t="s">
        <v>1</v>
      </c>
      <c r="O194" s="8" t="s">
        <v>5</v>
      </c>
      <c r="P194" s="8">
        <v>3</v>
      </c>
      <c r="Q194" s="8" t="s">
        <v>1</v>
      </c>
    </row>
    <row r="195" spans="1:17" ht="15.75" customHeight="1">
      <c r="A195" s="24" t="s">
        <v>213</v>
      </c>
      <c r="B195" s="8">
        <v>7211884</v>
      </c>
      <c r="C195" s="39">
        <v>65</v>
      </c>
      <c r="D195" s="28">
        <v>1800</v>
      </c>
      <c r="E195" s="8" t="s">
        <v>15</v>
      </c>
      <c r="F195" s="8">
        <v>122.96370823490781</v>
      </c>
      <c r="G195" s="38">
        <v>164</v>
      </c>
      <c r="H195" s="8">
        <v>2482.014408440291</v>
      </c>
      <c r="I195" s="26">
        <v>3.04</v>
      </c>
      <c r="J195" s="8" t="s">
        <v>1</v>
      </c>
      <c r="K195" s="8" t="s">
        <v>1</v>
      </c>
      <c r="L195" s="8">
        <v>25</v>
      </c>
      <c r="M195" s="36">
        <v>6.9330011408946675</v>
      </c>
      <c r="N195" s="29" t="s">
        <v>1</v>
      </c>
      <c r="O195" s="8" t="s">
        <v>6</v>
      </c>
      <c r="P195" s="8">
        <v>5</v>
      </c>
      <c r="Q195" s="8">
        <v>67.4</v>
      </c>
    </row>
    <row r="196" spans="1:17" ht="15.75" customHeight="1">
      <c r="A196" s="24" t="s">
        <v>214</v>
      </c>
      <c r="B196" s="8">
        <v>40213160</v>
      </c>
      <c r="C196" s="39">
        <v>51.5</v>
      </c>
      <c r="D196" s="28">
        <v>1400</v>
      </c>
      <c r="E196" s="8" t="s">
        <v>15</v>
      </c>
      <c r="F196" s="8">
        <v>115.83272739570829</v>
      </c>
      <c r="G196" s="38">
        <v>78</v>
      </c>
      <c r="H196" s="8">
        <v>55.330145653810845</v>
      </c>
      <c r="I196" s="26">
        <v>4.62</v>
      </c>
      <c r="J196" s="8">
        <v>75</v>
      </c>
      <c r="K196" s="8" t="s">
        <v>1</v>
      </c>
      <c r="L196" s="8">
        <v>35</v>
      </c>
      <c r="M196" s="36">
        <v>238.72781945015012</v>
      </c>
      <c r="N196" s="29" t="s">
        <v>1</v>
      </c>
      <c r="O196" s="8" t="s">
        <v>6</v>
      </c>
      <c r="P196" s="8">
        <v>5</v>
      </c>
      <c r="Q196" s="8">
        <v>65.4</v>
      </c>
    </row>
    <row r="197" spans="1:17" ht="15.75" customHeight="1">
      <c r="A197" s="24" t="s">
        <v>215</v>
      </c>
      <c r="B197" s="8">
        <v>65493296</v>
      </c>
      <c r="C197" s="39">
        <v>72.8</v>
      </c>
      <c r="D197" s="28">
        <v>8700</v>
      </c>
      <c r="E197" s="8" t="s">
        <v>15</v>
      </c>
      <c r="F197" s="8">
        <v>828.939804770247</v>
      </c>
      <c r="G197" s="38">
        <v>194</v>
      </c>
      <c r="H197" s="8">
        <v>1891.7966809915933</v>
      </c>
      <c r="I197" s="26">
        <v>1.64</v>
      </c>
      <c r="J197" s="8">
        <v>147</v>
      </c>
      <c r="K197" s="8">
        <v>18.652000496865078</v>
      </c>
      <c r="L197" s="8">
        <v>32</v>
      </c>
      <c r="M197" s="36">
        <v>45.80621503611606</v>
      </c>
      <c r="N197" s="29">
        <v>56.452495534810154</v>
      </c>
      <c r="O197" s="8" t="s">
        <v>5</v>
      </c>
      <c r="P197" s="8">
        <v>3</v>
      </c>
      <c r="Q197" s="8">
        <v>58</v>
      </c>
    </row>
    <row r="198" spans="1:17" ht="15.75" customHeight="1">
      <c r="A198" s="24" t="s">
        <v>216</v>
      </c>
      <c r="B198" s="8">
        <v>1108777</v>
      </c>
      <c r="C198" s="39">
        <v>66.9</v>
      </c>
      <c r="D198" s="28">
        <v>2500</v>
      </c>
      <c r="E198" s="8" t="s">
        <v>15</v>
      </c>
      <c r="F198" s="8">
        <v>278.68543449223785</v>
      </c>
      <c r="G198" s="38">
        <v>119</v>
      </c>
      <c r="H198" s="8" t="s">
        <v>1</v>
      </c>
      <c r="I198" s="26">
        <v>3.36</v>
      </c>
      <c r="J198" s="8" t="s">
        <v>1</v>
      </c>
      <c r="K198" s="8" t="s">
        <v>1</v>
      </c>
      <c r="L198" s="8" t="s">
        <v>1</v>
      </c>
      <c r="M198" s="36">
        <v>93</v>
      </c>
      <c r="N198" s="29" t="s">
        <v>1</v>
      </c>
      <c r="O198" s="8" t="s">
        <v>5</v>
      </c>
      <c r="P198" s="8">
        <v>3</v>
      </c>
      <c r="Q198" s="8">
        <v>62</v>
      </c>
    </row>
    <row r="199" spans="1:17" ht="15.75" customHeight="1">
      <c r="A199" s="24" t="s">
        <v>217</v>
      </c>
      <c r="B199" s="8">
        <v>5858673</v>
      </c>
      <c r="C199" s="39">
        <v>58.3</v>
      </c>
      <c r="D199" s="28">
        <v>900</v>
      </c>
      <c r="E199" s="8" t="s">
        <v>15</v>
      </c>
      <c r="F199" s="8">
        <v>105.84308084783021</v>
      </c>
      <c r="G199" s="38">
        <v>72</v>
      </c>
      <c r="H199" s="8">
        <v>103.60707962366222</v>
      </c>
      <c r="I199" s="26">
        <v>4.85</v>
      </c>
      <c r="J199" s="8">
        <v>118</v>
      </c>
      <c r="K199" s="8" t="s">
        <v>1</v>
      </c>
      <c r="L199" s="8">
        <v>35</v>
      </c>
      <c r="M199" s="36">
        <v>268.325275877319</v>
      </c>
      <c r="N199" s="29" t="s">
        <v>1</v>
      </c>
      <c r="O199" s="8" t="s">
        <v>6</v>
      </c>
      <c r="P199" s="8">
        <v>5</v>
      </c>
      <c r="Q199" s="8" t="s">
        <v>1</v>
      </c>
    </row>
    <row r="200" spans="1:17" ht="15.75" customHeight="1">
      <c r="A200" s="24" t="s">
        <v>218</v>
      </c>
      <c r="B200" s="8">
        <v>119009</v>
      </c>
      <c r="C200" s="39">
        <v>70.4</v>
      </c>
      <c r="D200" s="28">
        <v>4400</v>
      </c>
      <c r="E200" s="8" t="s">
        <v>15</v>
      </c>
      <c r="F200" s="8">
        <v>922.6192977001739</v>
      </c>
      <c r="G200" s="38" t="s">
        <v>1</v>
      </c>
      <c r="H200" s="8">
        <v>336.0250065121125</v>
      </c>
      <c r="I200" s="26">
        <v>2.5</v>
      </c>
      <c r="J200" s="8" t="s">
        <v>1</v>
      </c>
      <c r="K200" s="8" t="s">
        <v>1</v>
      </c>
      <c r="L200" s="8">
        <v>33</v>
      </c>
      <c r="M200" s="36" t="s">
        <v>1</v>
      </c>
      <c r="N200" s="29" t="s">
        <v>1</v>
      </c>
      <c r="O200" s="8" t="s">
        <v>7</v>
      </c>
      <c r="P200" s="8">
        <v>2</v>
      </c>
      <c r="Q200" s="8" t="s">
        <v>1</v>
      </c>
    </row>
    <row r="201" spans="1:17" ht="15.75" customHeight="1">
      <c r="A201" s="24" t="s">
        <v>219</v>
      </c>
      <c r="B201" s="8">
        <v>1231323</v>
      </c>
      <c r="C201" s="39">
        <v>70.7</v>
      </c>
      <c r="D201" s="28">
        <v>28400</v>
      </c>
      <c r="E201" s="8" t="s">
        <v>15</v>
      </c>
      <c r="F201" s="8">
        <v>5422.622658717492</v>
      </c>
      <c r="G201" s="38">
        <v>186</v>
      </c>
      <c r="H201" s="8">
        <v>5752.34930233578</v>
      </c>
      <c r="I201" s="26">
        <v>1.72</v>
      </c>
      <c r="J201" s="8">
        <v>175</v>
      </c>
      <c r="K201" s="8">
        <v>4.016445658577494</v>
      </c>
      <c r="L201" s="8">
        <v>75</v>
      </c>
      <c r="M201" s="36">
        <v>154.30557213663675</v>
      </c>
      <c r="N201" s="29">
        <v>48.53925411934967</v>
      </c>
      <c r="O201" s="8" t="s">
        <v>5</v>
      </c>
      <c r="P201" s="8">
        <v>3</v>
      </c>
      <c r="Q201" s="8" t="s">
        <v>1</v>
      </c>
    </row>
    <row r="202" spans="1:17" ht="15.75" customHeight="1">
      <c r="A202" s="24" t="s">
        <v>220</v>
      </c>
      <c r="B202" s="8">
        <v>10383577</v>
      </c>
      <c r="C202" s="39">
        <v>75.6</v>
      </c>
      <c r="D202" s="28">
        <v>8000</v>
      </c>
      <c r="E202" s="8" t="s">
        <v>15</v>
      </c>
      <c r="F202" s="8">
        <v>1062.2543657161689</v>
      </c>
      <c r="G202" s="38">
        <v>179</v>
      </c>
      <c r="H202" s="8">
        <v>1035.2887063870187</v>
      </c>
      <c r="I202" s="26">
        <v>1.73</v>
      </c>
      <c r="J202" s="8">
        <v>163</v>
      </c>
      <c r="K202" s="8">
        <v>11.1728915592184</v>
      </c>
      <c r="L202" s="8">
        <v>64</v>
      </c>
      <c r="M202" s="36">
        <v>1.9261185235107323</v>
      </c>
      <c r="N202" s="29">
        <v>30.388371945428826</v>
      </c>
      <c r="O202" s="8" t="s">
        <v>6</v>
      </c>
      <c r="P202" s="8">
        <v>5</v>
      </c>
      <c r="Q202" s="8">
        <v>60</v>
      </c>
    </row>
    <row r="203" spans="1:17" ht="15.75" customHeight="1">
      <c r="A203" s="24" t="s">
        <v>221</v>
      </c>
      <c r="B203" s="8">
        <v>71892808</v>
      </c>
      <c r="C203" s="39">
        <v>73.1</v>
      </c>
      <c r="D203" s="28">
        <v>12900</v>
      </c>
      <c r="E203" s="8" t="s">
        <v>15</v>
      </c>
      <c r="F203" s="8">
        <v>2452.2619842585646</v>
      </c>
      <c r="G203" s="38">
        <v>189</v>
      </c>
      <c r="H203" s="8">
        <v>1968.2080021133686</v>
      </c>
      <c r="I203" s="26">
        <v>1.87</v>
      </c>
      <c r="J203" s="8">
        <v>167</v>
      </c>
      <c r="K203" s="8">
        <v>5.804543067536983</v>
      </c>
      <c r="L203" s="8">
        <v>66</v>
      </c>
      <c r="M203" s="36" t="s">
        <v>1</v>
      </c>
      <c r="N203" s="29">
        <v>29.47638378514858</v>
      </c>
      <c r="O203" s="8" t="s">
        <v>5</v>
      </c>
      <c r="P203" s="8">
        <v>3</v>
      </c>
      <c r="Q203" s="8">
        <v>56.4</v>
      </c>
    </row>
    <row r="204" spans="1:17" ht="15.75" customHeight="1">
      <c r="A204" s="24" t="s">
        <v>222</v>
      </c>
      <c r="B204" s="8">
        <v>5179571</v>
      </c>
      <c r="C204" s="39">
        <v>68.6</v>
      </c>
      <c r="D204" s="28">
        <v>5800</v>
      </c>
      <c r="E204" s="8" t="s">
        <v>15</v>
      </c>
      <c r="F204" s="8">
        <v>274.15397916159463</v>
      </c>
      <c r="G204" s="38" t="s">
        <v>1</v>
      </c>
      <c r="H204" s="8">
        <v>1850.3462931582558</v>
      </c>
      <c r="I204" s="26">
        <v>3.07</v>
      </c>
      <c r="J204" s="8" t="s">
        <v>1</v>
      </c>
      <c r="K204" s="8" t="s">
        <v>1</v>
      </c>
      <c r="L204" s="8">
        <v>45</v>
      </c>
      <c r="M204" s="36" t="s">
        <v>1</v>
      </c>
      <c r="N204" s="29" t="s">
        <v>1</v>
      </c>
      <c r="O204" s="8" t="s">
        <v>8</v>
      </c>
      <c r="P204" s="8">
        <v>4</v>
      </c>
      <c r="Q204" s="8">
        <v>59.2</v>
      </c>
    </row>
    <row r="205" spans="1:17" ht="15.75" customHeight="1">
      <c r="A205" s="24" t="s">
        <v>223</v>
      </c>
      <c r="B205" s="8">
        <v>22352</v>
      </c>
      <c r="C205" s="39">
        <v>75.2</v>
      </c>
      <c r="D205" s="28">
        <v>11500</v>
      </c>
      <c r="E205" s="8" t="s">
        <v>154</v>
      </c>
      <c r="F205" s="8">
        <v>1503.2211882605586</v>
      </c>
      <c r="G205" s="38" t="s">
        <v>1</v>
      </c>
      <c r="H205" s="8">
        <v>416.0701503221188</v>
      </c>
      <c r="I205" s="26">
        <v>2.98</v>
      </c>
      <c r="J205" s="8" t="s">
        <v>1</v>
      </c>
      <c r="K205" s="8" t="s">
        <v>1</v>
      </c>
      <c r="L205" s="8">
        <v>47.4</v>
      </c>
      <c r="M205" s="36" t="s">
        <v>1</v>
      </c>
      <c r="N205" s="29" t="s">
        <v>1</v>
      </c>
      <c r="O205" s="8" t="s">
        <v>1</v>
      </c>
      <c r="P205" s="8" t="s">
        <v>1</v>
      </c>
      <c r="Q205" s="8" t="s">
        <v>1</v>
      </c>
    </row>
    <row r="206" spans="1:17" ht="15.75" customHeight="1">
      <c r="A206" s="24" t="s">
        <v>224</v>
      </c>
      <c r="B206" s="8">
        <v>12177</v>
      </c>
      <c r="C206" s="39">
        <v>69</v>
      </c>
      <c r="D206" s="28">
        <v>1600</v>
      </c>
      <c r="E206" s="8" t="s">
        <v>154</v>
      </c>
      <c r="F206" s="8">
        <v>1892.9128685226246</v>
      </c>
      <c r="G206" s="38" t="s">
        <v>1</v>
      </c>
      <c r="H206" s="8" t="s">
        <v>1</v>
      </c>
      <c r="I206" s="26">
        <v>2.94</v>
      </c>
      <c r="J206" s="8" t="s">
        <v>1</v>
      </c>
      <c r="K206" s="8" t="s">
        <v>1</v>
      </c>
      <c r="L206" s="8">
        <v>55</v>
      </c>
      <c r="M206" s="36" t="s">
        <v>1</v>
      </c>
      <c r="N206" s="29" t="s">
        <v>1</v>
      </c>
      <c r="O206" s="8" t="s">
        <v>5</v>
      </c>
      <c r="P206" s="8">
        <v>3</v>
      </c>
      <c r="Q206" s="8" t="s">
        <v>1</v>
      </c>
    </row>
    <row r="207" spans="1:17" ht="15.75" customHeight="1">
      <c r="A207" s="24" t="s">
        <v>225</v>
      </c>
      <c r="B207" s="8">
        <v>31367972</v>
      </c>
      <c r="C207" s="39">
        <v>52.3</v>
      </c>
      <c r="D207" s="28">
        <v>1100</v>
      </c>
      <c r="E207" s="8" t="s">
        <v>15</v>
      </c>
      <c r="F207" s="8">
        <v>97.2329355560506</v>
      </c>
      <c r="G207" s="38">
        <v>115</v>
      </c>
      <c r="H207" s="8">
        <v>28.682122006484832</v>
      </c>
      <c r="I207" s="26">
        <v>6.81</v>
      </c>
      <c r="J207" s="8" t="s">
        <v>1</v>
      </c>
      <c r="K207" s="8" t="s">
        <v>1</v>
      </c>
      <c r="L207" s="8">
        <v>12.4</v>
      </c>
      <c r="M207" s="36">
        <v>390.47331271527537</v>
      </c>
      <c r="N207" s="29" t="s">
        <v>1</v>
      </c>
      <c r="O207" s="8" t="s">
        <v>6</v>
      </c>
      <c r="P207" s="8">
        <v>5</v>
      </c>
      <c r="Q207" s="8">
        <v>54.3</v>
      </c>
    </row>
    <row r="208" spans="1:17" ht="15.75" customHeight="1">
      <c r="A208" s="24" t="s">
        <v>226</v>
      </c>
      <c r="B208" s="8">
        <v>45994288</v>
      </c>
      <c r="C208" s="39">
        <v>68.1</v>
      </c>
      <c r="D208" s="28">
        <v>7800</v>
      </c>
      <c r="E208" s="8" t="s">
        <v>15</v>
      </c>
      <c r="F208" s="8">
        <v>1488.8805322956625</v>
      </c>
      <c r="G208" s="38">
        <v>193</v>
      </c>
      <c r="H208" s="8">
        <v>3219.9650530518047</v>
      </c>
      <c r="I208" s="26">
        <v>1.25</v>
      </c>
      <c r="J208" s="8" t="s">
        <v>1</v>
      </c>
      <c r="K208" s="8">
        <v>22.29038530723963</v>
      </c>
      <c r="L208" s="8">
        <v>67</v>
      </c>
      <c r="M208" s="36">
        <v>41.3094773855397</v>
      </c>
      <c r="N208" s="29">
        <v>45.597618556460745</v>
      </c>
      <c r="O208" s="8" t="s">
        <v>5</v>
      </c>
      <c r="P208" s="8">
        <v>3</v>
      </c>
      <c r="Q208" s="8">
        <v>69</v>
      </c>
    </row>
    <row r="209" spans="1:17" ht="15.75" customHeight="1">
      <c r="A209" s="24" t="s">
        <v>227</v>
      </c>
      <c r="B209" s="8">
        <v>4621399</v>
      </c>
      <c r="C209" s="39">
        <v>75.9</v>
      </c>
      <c r="D209" s="28">
        <v>40400</v>
      </c>
      <c r="E209" s="8" t="s">
        <v>15</v>
      </c>
      <c r="F209" s="8">
        <v>10451.380631709142</v>
      </c>
      <c r="G209" s="38" t="s">
        <v>1</v>
      </c>
      <c r="H209" s="8">
        <v>12524.34598267754</v>
      </c>
      <c r="I209" s="26">
        <v>2.43</v>
      </c>
      <c r="J209" s="8">
        <v>165</v>
      </c>
      <c r="K209" s="8" t="s">
        <v>1</v>
      </c>
      <c r="L209" s="8">
        <v>85</v>
      </c>
      <c r="M209" s="36" t="s">
        <v>1</v>
      </c>
      <c r="N209" s="29" t="s">
        <v>1</v>
      </c>
      <c r="O209" s="8" t="s">
        <v>7</v>
      </c>
      <c r="P209" s="8">
        <v>2</v>
      </c>
      <c r="Q209" s="8" t="s">
        <v>1</v>
      </c>
    </row>
    <row r="210" spans="1:17" ht="15.75" customHeight="1">
      <c r="A210" s="24" t="s">
        <v>228</v>
      </c>
      <c r="B210" s="8">
        <v>60943912</v>
      </c>
      <c r="C210" s="39">
        <v>78.9</v>
      </c>
      <c r="D210" s="28">
        <v>37400</v>
      </c>
      <c r="E210" s="8" t="s">
        <v>15</v>
      </c>
      <c r="F210" s="8">
        <v>20379.394089437512</v>
      </c>
      <c r="G210" s="38">
        <v>200</v>
      </c>
      <c r="H210" s="8">
        <v>5718.372657140881</v>
      </c>
      <c r="I210" s="26">
        <v>1.66</v>
      </c>
      <c r="J210" s="8">
        <v>212</v>
      </c>
      <c r="K210" s="8">
        <v>1.7571225859226312</v>
      </c>
      <c r="L210" s="8">
        <v>89</v>
      </c>
      <c r="M210" s="36">
        <v>0.8204264931335553</v>
      </c>
      <c r="N210" s="29">
        <v>48.31032179227353</v>
      </c>
      <c r="O210" s="8" t="s">
        <v>5</v>
      </c>
      <c r="P210" s="8">
        <v>3</v>
      </c>
      <c r="Q210" s="8">
        <v>66</v>
      </c>
    </row>
    <row r="211" spans="1:17" ht="15.75" customHeight="1">
      <c r="A211" s="24" t="s">
        <v>229</v>
      </c>
      <c r="B211" s="8">
        <v>303824640</v>
      </c>
      <c r="C211" s="39">
        <v>78.1</v>
      </c>
      <c r="D211" s="28">
        <v>48000</v>
      </c>
      <c r="E211" s="8" t="s">
        <v>15</v>
      </c>
      <c r="F211" s="8">
        <v>9804.998040975215</v>
      </c>
      <c r="G211" s="38">
        <v>199</v>
      </c>
      <c r="H211" s="8">
        <v>12810.020938393938</v>
      </c>
      <c r="I211" s="26">
        <v>2.1</v>
      </c>
      <c r="J211" s="8">
        <v>257</v>
      </c>
      <c r="K211" s="8">
        <v>1.3370297517628689</v>
      </c>
      <c r="L211" s="8">
        <v>80</v>
      </c>
      <c r="M211" s="36">
        <v>7.2410190299246295</v>
      </c>
      <c r="N211" s="29">
        <v>47.8440458285411</v>
      </c>
      <c r="O211" s="8" t="s">
        <v>4</v>
      </c>
      <c r="P211" s="8">
        <v>1</v>
      </c>
      <c r="Q211" s="8">
        <v>55</v>
      </c>
    </row>
    <row r="212" spans="1:17" ht="15.75" customHeight="1">
      <c r="A212" s="24" t="s">
        <v>230</v>
      </c>
      <c r="B212" s="8">
        <v>3477778</v>
      </c>
      <c r="C212" s="39">
        <v>76.1</v>
      </c>
      <c r="D212" s="28">
        <v>12300</v>
      </c>
      <c r="E212" s="8" t="s">
        <v>15</v>
      </c>
      <c r="F212" s="8">
        <v>2451.5653385581254</v>
      </c>
      <c r="G212" s="38">
        <v>200</v>
      </c>
      <c r="H212" s="8">
        <v>2021.4056216354236</v>
      </c>
      <c r="I212" s="26">
        <v>1.94</v>
      </c>
      <c r="J212" s="8">
        <v>212</v>
      </c>
      <c r="K212" s="8">
        <v>7.791143679376378</v>
      </c>
      <c r="L212" s="8">
        <v>93</v>
      </c>
      <c r="M212" s="36">
        <v>14.376995886453937</v>
      </c>
      <c r="N212" s="29" t="s">
        <v>1</v>
      </c>
      <c r="O212" s="8" t="s">
        <v>6</v>
      </c>
      <c r="P212" s="8">
        <v>5</v>
      </c>
      <c r="Q212" s="8">
        <v>54.8</v>
      </c>
    </row>
    <row r="213" spans="1:17" ht="15.75" customHeight="1">
      <c r="A213" s="24" t="s">
        <v>231</v>
      </c>
      <c r="B213" s="8">
        <v>27345026</v>
      </c>
      <c r="C213" s="39">
        <v>71.7</v>
      </c>
      <c r="D213" s="28">
        <v>2700</v>
      </c>
      <c r="E213" s="8" t="s">
        <v>15</v>
      </c>
      <c r="F213" s="8">
        <v>297.20213102009853</v>
      </c>
      <c r="G213" s="38">
        <v>187</v>
      </c>
      <c r="H213" s="8">
        <v>1544.3393617544923</v>
      </c>
      <c r="I213" s="26">
        <v>2.01</v>
      </c>
      <c r="J213" s="8" t="s">
        <v>1</v>
      </c>
      <c r="K213" s="8" t="s">
        <v>1</v>
      </c>
      <c r="L213" s="8">
        <v>37</v>
      </c>
      <c r="M213" s="36">
        <v>1.8284861020062662</v>
      </c>
      <c r="N213" s="29" t="s">
        <v>1</v>
      </c>
      <c r="O213" s="8" t="s">
        <v>6</v>
      </c>
      <c r="P213" s="8">
        <v>5</v>
      </c>
      <c r="Q213" s="8">
        <v>63.2</v>
      </c>
    </row>
    <row r="214" spans="1:17" ht="15.75" customHeight="1">
      <c r="A214" s="24" t="s">
        <v>232</v>
      </c>
      <c r="B214" s="8">
        <v>215446</v>
      </c>
      <c r="C214" s="39">
        <v>63.6</v>
      </c>
      <c r="D214" s="28">
        <v>4700</v>
      </c>
      <c r="E214" s="8" t="s">
        <v>15</v>
      </c>
      <c r="F214" s="8">
        <v>335.2580228920472</v>
      </c>
      <c r="G214" s="38">
        <v>133</v>
      </c>
      <c r="H214" s="8">
        <v>185.61495688014628</v>
      </c>
      <c r="I214" s="26">
        <v>2.57</v>
      </c>
      <c r="J214" s="8" t="s">
        <v>1</v>
      </c>
      <c r="K214" s="8" t="s">
        <v>1</v>
      </c>
      <c r="L214" s="8">
        <v>23</v>
      </c>
      <c r="M214" s="36">
        <v>13</v>
      </c>
      <c r="N214" s="29" t="s">
        <v>1</v>
      </c>
      <c r="O214" s="8" t="s">
        <v>5</v>
      </c>
      <c r="P214" s="8">
        <v>3</v>
      </c>
      <c r="Q214" s="8" t="s">
        <v>1</v>
      </c>
    </row>
    <row r="215" spans="1:17" ht="15.75" customHeight="1">
      <c r="A215" s="24" t="s">
        <v>233</v>
      </c>
      <c r="B215" s="8">
        <v>26414816</v>
      </c>
      <c r="C215" s="39">
        <v>73.5</v>
      </c>
      <c r="D215" s="28">
        <v>14000</v>
      </c>
      <c r="E215" s="8" t="s">
        <v>15</v>
      </c>
      <c r="F215" s="8">
        <v>3816.040210160843</v>
      </c>
      <c r="G215" s="38">
        <v>184</v>
      </c>
      <c r="H215" s="8">
        <v>3173.9763017845744</v>
      </c>
      <c r="I215" s="26">
        <v>2.52</v>
      </c>
      <c r="J215" s="8">
        <v>179</v>
      </c>
      <c r="K215" s="8">
        <v>6.153556465754543</v>
      </c>
      <c r="L215" s="8">
        <v>88</v>
      </c>
      <c r="M215" s="36">
        <v>15.52159212466216</v>
      </c>
      <c r="N215" s="29">
        <v>44.159686745499194</v>
      </c>
      <c r="O215" s="8" t="s">
        <v>6</v>
      </c>
      <c r="P215" s="8">
        <v>5</v>
      </c>
      <c r="Q215" s="8">
        <v>51.8</v>
      </c>
    </row>
    <row r="216" spans="1:17" ht="15.75" customHeight="1">
      <c r="A216" s="24" t="s">
        <v>234</v>
      </c>
      <c r="B216" s="8">
        <v>86116560</v>
      </c>
      <c r="C216" s="39">
        <v>71.3</v>
      </c>
      <c r="D216" s="28">
        <v>2900</v>
      </c>
      <c r="E216" s="8" t="s">
        <v>15</v>
      </c>
      <c r="F216" s="8">
        <v>280.8983545092837</v>
      </c>
      <c r="G216" s="38">
        <v>169</v>
      </c>
      <c r="H216" s="8">
        <v>558.313058487241</v>
      </c>
      <c r="I216" s="26">
        <v>1.86</v>
      </c>
      <c r="J216" s="8">
        <v>143</v>
      </c>
      <c r="K216" s="8" t="s">
        <v>1</v>
      </c>
      <c r="L216" s="8">
        <v>26</v>
      </c>
      <c r="M216" s="36">
        <v>27.86920425061103</v>
      </c>
      <c r="N216" s="29" t="s">
        <v>1</v>
      </c>
      <c r="O216" s="8" t="s">
        <v>8</v>
      </c>
      <c r="P216" s="8">
        <v>4</v>
      </c>
      <c r="Q216" s="8">
        <v>63</v>
      </c>
    </row>
    <row r="217" spans="1:21" ht="15.75" customHeight="1">
      <c r="A217" s="24" t="s">
        <v>235</v>
      </c>
      <c r="B217" s="8">
        <v>109840</v>
      </c>
      <c r="C217" s="39">
        <v>78.9</v>
      </c>
      <c r="D217" s="28">
        <v>14500</v>
      </c>
      <c r="E217" s="8" t="s">
        <v>23</v>
      </c>
      <c r="F217" s="8" t="s">
        <v>1</v>
      </c>
      <c r="G217" s="38" t="s">
        <v>1</v>
      </c>
      <c r="H217" s="8">
        <v>8128.1864530225785</v>
      </c>
      <c r="I217" s="26">
        <v>1.88</v>
      </c>
      <c r="J217" s="8" t="s">
        <v>1</v>
      </c>
      <c r="K217" s="8" t="s">
        <v>1</v>
      </c>
      <c r="L217" s="8">
        <v>94</v>
      </c>
      <c r="M217" s="36" t="s">
        <v>1</v>
      </c>
      <c r="N217" s="29" t="s">
        <v>1</v>
      </c>
      <c r="O217" s="8" t="s">
        <v>1</v>
      </c>
      <c r="P217" s="8" t="s">
        <v>1</v>
      </c>
      <c r="Q217" s="8" t="s">
        <v>1</v>
      </c>
      <c r="U217" s="34" t="s">
        <v>267</v>
      </c>
    </row>
    <row r="218" spans="1:17" ht="15.75" customHeight="1">
      <c r="A218" s="24" t="s">
        <v>236</v>
      </c>
      <c r="B218" s="8">
        <v>2407681</v>
      </c>
      <c r="C218" s="39">
        <v>74.3</v>
      </c>
      <c r="D218" s="28">
        <v>2900</v>
      </c>
      <c r="E218" s="8" t="s">
        <v>15</v>
      </c>
      <c r="F218" s="8">
        <v>959.4294260743013</v>
      </c>
      <c r="G218" s="38" t="s">
        <v>1</v>
      </c>
      <c r="H218" s="8" t="s">
        <v>1</v>
      </c>
      <c r="I218" s="26">
        <v>3.31</v>
      </c>
      <c r="J218" s="8" t="s">
        <v>1</v>
      </c>
      <c r="K218" s="8" t="s">
        <v>1</v>
      </c>
      <c r="L218" s="8" t="s">
        <v>1</v>
      </c>
      <c r="M218" s="36" t="s">
        <v>1</v>
      </c>
      <c r="N218" s="29" t="s">
        <v>1</v>
      </c>
      <c r="O218" s="8" t="s">
        <v>1</v>
      </c>
      <c r="P218" s="8" t="s">
        <v>1</v>
      </c>
      <c r="Q218" s="8" t="s">
        <v>1</v>
      </c>
    </row>
    <row r="219" spans="1:17" ht="15.75" customHeight="1">
      <c r="A219" s="24" t="s">
        <v>237</v>
      </c>
      <c r="B219" s="8">
        <v>23013376</v>
      </c>
      <c r="C219" s="39">
        <v>62.9</v>
      </c>
      <c r="D219" s="28">
        <v>2600</v>
      </c>
      <c r="E219" s="8" t="s">
        <v>15</v>
      </c>
      <c r="F219" s="8">
        <v>458.42904578624194</v>
      </c>
      <c r="G219" s="38">
        <v>114</v>
      </c>
      <c r="H219" s="8">
        <v>165.2951744237786</v>
      </c>
      <c r="I219" s="26">
        <v>6.41</v>
      </c>
      <c r="J219" s="8">
        <v>80</v>
      </c>
      <c r="K219" s="8" t="s">
        <v>1</v>
      </c>
      <c r="L219" s="8">
        <v>26</v>
      </c>
      <c r="M219" s="36">
        <v>4</v>
      </c>
      <c r="N219" s="29" t="s">
        <v>1</v>
      </c>
      <c r="O219" s="8" t="s">
        <v>6</v>
      </c>
      <c r="P219" s="8">
        <v>5</v>
      </c>
      <c r="Q219" s="8">
        <v>62.3</v>
      </c>
    </row>
    <row r="220" spans="1:17" ht="15.75" customHeight="1">
      <c r="A220" s="24" t="s">
        <v>238</v>
      </c>
      <c r="B220" s="8">
        <v>11669534</v>
      </c>
      <c r="C220" s="39">
        <v>38.6</v>
      </c>
      <c r="D220" s="28">
        <v>1500</v>
      </c>
      <c r="E220" s="8" t="s">
        <v>15</v>
      </c>
      <c r="F220" s="8">
        <v>351.68499444793594</v>
      </c>
      <c r="G220" s="38">
        <v>109</v>
      </c>
      <c r="H220" s="8">
        <v>739.1040636241344</v>
      </c>
      <c r="I220" s="26">
        <v>5.23</v>
      </c>
      <c r="J220" s="8">
        <v>124</v>
      </c>
      <c r="K220" s="8" t="s">
        <v>1</v>
      </c>
      <c r="L220" s="8">
        <v>36</v>
      </c>
      <c r="M220" s="36">
        <v>600.8820587008872</v>
      </c>
      <c r="N220" s="29" t="s">
        <v>1</v>
      </c>
      <c r="O220" s="8" t="s">
        <v>6</v>
      </c>
      <c r="P220" s="8">
        <v>5</v>
      </c>
      <c r="Q220" s="8">
        <v>49.2</v>
      </c>
    </row>
    <row r="221" spans="1:17" ht="15.75" customHeight="1">
      <c r="A221" s="24" t="s">
        <v>248</v>
      </c>
      <c r="B221" s="8">
        <v>11350111</v>
      </c>
      <c r="C221" s="39">
        <v>44.3</v>
      </c>
      <c r="D221" s="28">
        <v>200</v>
      </c>
      <c r="E221" s="8" t="s">
        <v>15</v>
      </c>
      <c r="F221" s="8">
        <v>0.01579720233573046</v>
      </c>
      <c r="G221" s="38">
        <v>126</v>
      </c>
      <c r="H221" s="8">
        <v>1021.1353880151481</v>
      </c>
      <c r="I221" s="26">
        <v>3.72</v>
      </c>
      <c r="J221" s="8">
        <v>177</v>
      </c>
      <c r="K221" s="8">
        <v>83.34388006145151</v>
      </c>
      <c r="L221" s="8">
        <v>35</v>
      </c>
      <c r="M221" s="36">
        <v>1243.4681132193332</v>
      </c>
      <c r="N221" s="29" t="s">
        <v>1</v>
      </c>
      <c r="O221" s="8" t="s">
        <v>5</v>
      </c>
      <c r="P221" s="8">
        <v>3</v>
      </c>
      <c r="Q221" s="8">
        <v>49.9</v>
      </c>
    </row>
  </sheetData>
  <sheetProtection/>
  <hyperlinks>
    <hyperlink ref="A44" r:id="rId1" display="../CIA Factbook 2008/factbook/factbook/geos/ch.html"/>
    <hyperlink ref="A92" r:id="rId2" display="../CIA Factbook 2008/factbook/factbook/geos/in.html"/>
    <hyperlink ref="A211" r:id="rId3" display="../CIA Factbook 2008/factbook/factbook/geos/us.html"/>
    <hyperlink ref="A93" r:id="rId4" display="../CIA Factbook 2008/factbook/factbook/geos/id.html"/>
    <hyperlink ref="A29" r:id="rId5" display="../CIA Factbook 2008/factbook/factbook/geos/br.html"/>
    <hyperlink ref="A153" r:id="rId6" display="../CIA Factbook 2008/factbook/factbook/geos/pk.html"/>
    <hyperlink ref="A18" r:id="rId7" display="../CIA Factbook 2008/factbook/factbook/geos/bg.html"/>
    <hyperlink ref="A149" r:id="rId8" display="../CIA Factbook 2008/factbook/factbook/geos/ni.html"/>
    <hyperlink ref="A165" r:id="rId9" display="../CIA Factbook 2008/factbook/factbook/geos/rs.html"/>
    <hyperlink ref="A101" r:id="rId10" display="../CIA Factbook 2008/factbook/factbook/geos/ja.html"/>
    <hyperlink ref="A132" r:id="rId11" display="../CIA Factbook 2008/factbook/factbook/geos/mx.html"/>
    <hyperlink ref="A159" r:id="rId12" display="../CIA Factbook 2008/factbook/factbook/geos/rp.html"/>
    <hyperlink ref="A216" r:id="rId13" display="../CIA Factbook 2008/factbook/factbook/geos/vm.html"/>
    <hyperlink ref="A65" r:id="rId14" display="../CIA Factbook 2008/factbook/factbook/geos/et.html"/>
    <hyperlink ref="A75" r:id="rId15" display="../CIA Factbook 2008/factbook/factbook/geos/gm.html"/>
    <hyperlink ref="A60" r:id="rId16" display="../CIA Factbook 2008/factbook/factbook/geos/eg.html"/>
    <hyperlink ref="A203" r:id="rId17" display="../CIA Factbook 2008/factbook/factbook/geos/tu.html"/>
    <hyperlink ref="A47" r:id="rId18" display="../CIA Factbook 2008/factbook/factbook/geos/cg.html"/>
    <hyperlink ref="A94" r:id="rId19" display="../CIA Factbook 2008/factbook/factbook/geos/ir.html"/>
    <hyperlink ref="A197" r:id="rId20" display="../CIA Factbook 2008/factbook/factbook/geos/th.html"/>
    <hyperlink ref="A69" r:id="rId21" display="../CIA Factbook 2008/factbook/factbook/geos/fr.html"/>
    <hyperlink ref="A210" r:id="rId22" display="../CIA Factbook 2008/factbook/factbook/geos/uk.html"/>
    <hyperlink ref="A99" r:id="rId23" display="../CIA Factbook 2008/factbook/factbook/geos/it.html"/>
    <hyperlink ref="A185" r:id="rId24" display="../CIA Factbook 2008/factbook/factbook/geos/sf.html"/>
    <hyperlink ref="A108" r:id="rId25" display="../CIA Factbook 2008/factbook/factbook/geos/ks.html"/>
    <hyperlink ref="A34" r:id="rId26" display="../CIA Factbook 2008/factbook/factbook/geos/bm.html"/>
    <hyperlink ref="A208" r:id="rId27" display="../CIA Factbook 2008/factbook/factbook/geos/up.html"/>
    <hyperlink ref="A45" r:id="rId28" display="../CIA Factbook 2008/factbook/factbook/geos/co.html"/>
    <hyperlink ref="A186" r:id="rId29" display="../CIA Factbook 2008/factbook/factbook/geos/sp.html"/>
    <hyperlink ref="A10" r:id="rId30" display="../CIA Factbook 2008/factbook/factbook/geos/ar.html"/>
    <hyperlink ref="A188" r:id="rId31" display="../CIA Factbook 2008/factbook/factbook/geos/su.html"/>
    <hyperlink ref="A196" r:id="rId32" display="../CIA Factbook 2008/factbook/factbook/geos/tz.html"/>
    <hyperlink ref="A160" r:id="rId33" display="../CIA Factbook 2008/factbook/factbook/geos/pl.html"/>
    <hyperlink ref="A105" r:id="rId34" display="../CIA Factbook 2008/factbook/factbook/geos/ke.html"/>
    <hyperlink ref="A138" r:id="rId35" display="../CIA Factbook 2008/factbook/factbook/geos/mo.html"/>
    <hyperlink ref="A4" r:id="rId36" display="Algeria"/>
    <hyperlink ref="A38" r:id="rId37" display="../CIA Factbook 2008/factbook/factbook/geos/ca.html"/>
    <hyperlink ref="A2" r:id="rId38" display="https://www.cia.gov/library/publications/the-world-factbook/geos/af.html"/>
    <hyperlink ref="A207" r:id="rId39" display="../CIA Factbook 2008/factbook/factbook/geos/ug.html"/>
    <hyperlink ref="A142" r:id="rId40" display="../CIA Factbook 2008/factbook/factbook/geos/np.html"/>
    <hyperlink ref="A158" r:id="rId41" display="../CIA Factbook 2008/factbook/factbook/geos/pe.html"/>
    <hyperlink ref="A95" r:id="rId42" display="../CIA Factbook 2008/factbook/factbook/geos/iz.html"/>
    <hyperlink ref="A175" r:id="rId43" display="../CIA Factbook 2008/factbook/factbook/geos/sa.html"/>
    <hyperlink ref="A213" r:id="rId44" display="../CIA Factbook 2008/factbook/factbook/geos/uz.html"/>
    <hyperlink ref="A215" r:id="rId45" display="../CIA Factbook 2008/factbook/factbook/geos/ve.html"/>
    <hyperlink ref="A124" r:id="rId46" display="../CIA Factbook 2008/factbook/factbook/geos/my.html"/>
    <hyperlink ref="A107" r:id="rId47" display="../CIA Factbook 2008/factbook/factbook/geos/kn.html"/>
    <hyperlink ref="A76" r:id="rId48" display="../CIA Factbook 2008/factbook/factbook/geos/gh.html"/>
    <hyperlink ref="A194" r:id="rId49" display="../CIA Factbook 2008/factbook/factbook/geos/tw.html"/>
    <hyperlink ref="A164" r:id="rId50" display="../CIA Factbook 2008/factbook/factbook/geos/ro.html"/>
    <hyperlink ref="A139" r:id="rId51" display="../CIA Factbook 2008/factbook/factbook/geos/mz.html"/>
    <hyperlink ref="A187" r:id="rId52" display="../CIA Factbook 2008/factbook/factbook/geos/ce.html"/>
    <hyperlink ref="A13" r:id="rId53" display="../CIA Factbook 2008/factbook/factbook/geos/as.html"/>
    <hyperlink ref="A50" r:id="rId54" display="../CIA Factbook 2008/factbook/factbook/geos/iv.html"/>
    <hyperlink ref="A122" r:id="rId55" display="../CIA Factbook 2008/factbook/factbook/geos/ma.html"/>
    <hyperlink ref="A193" r:id="rId56" display="../CIA Factbook 2008/factbook/factbook/geos/sy.html"/>
    <hyperlink ref="A37" r:id="rId57" display="../CIA Factbook 2008/factbook/factbook/geos/cm.html"/>
    <hyperlink ref="A143" r:id="rId58" display="../CIA Factbook 2008/factbook/factbook/geos/nl.html"/>
    <hyperlink ref="A43" r:id="rId59" display="../CIA Factbook 2008/factbook/factbook/geos/ci.html"/>
    <hyperlink ref="A104" r:id="rId60" display="../CIA Factbook 2008/factbook/factbook/geos/kz.html"/>
    <hyperlink ref="A33" r:id="rId61" display="../CIA Factbook 2008/factbook/factbook/geos/uv.html"/>
    <hyperlink ref="A36" r:id="rId62" display="../CIA Factbook 2008/factbook/factbook/geos/cb.html"/>
    <hyperlink ref="A123" r:id="rId63" display="../CIA Factbook 2008/factbook/factbook/geos/mi.html"/>
    <hyperlink ref="A59" r:id="rId64" display="../CIA Factbook 2008/factbook/factbook/geos/ec.html"/>
    <hyperlink ref="A148" r:id="rId65" display="../CIA Factbook 2008/factbook/factbook/geos/ng.html"/>
    <hyperlink ref="A82" r:id="rId66" display="../CIA Factbook 2008/factbook/factbook/geos/gt.html"/>
    <hyperlink ref="A176" r:id="rId67" display="../CIA Factbook 2008/factbook/factbook/geos/sg.html"/>
    <hyperlink ref="A7" r:id="rId68" display="../CIA Factbook 2008/factbook/factbook/geos/ao.html"/>
    <hyperlink ref="A126" r:id="rId69" display="../CIA Factbook 2008/factbook/factbook/geos/ml.html"/>
    <hyperlink ref="A220" r:id="rId70" display="../CIA Factbook 2008/factbook/factbook/geos/za.html"/>
    <hyperlink ref="A52" r:id="rId71" display="../CIA Factbook 2008/factbook/factbook/geos/cu.html"/>
    <hyperlink ref="A78" r:id="rId72" display="../CIA Factbook 2008/factbook/factbook/geos/gr.html"/>
    <hyperlink ref="A161" r:id="rId73" display="../CIA Factbook 2008/factbook/factbook/geos/po.html"/>
    <hyperlink ref="A21" r:id="rId74" display="../CIA Factbook 2008/factbook/factbook/geos/be.html"/>
    <hyperlink ref="A202" r:id="rId75" display="../CIA Factbook 2008/factbook/factbook/geos/ts.html"/>
    <hyperlink ref="A54" r:id="rId76" display="../CIA Factbook 2008/factbook/factbook/geos/ez.html"/>
    <hyperlink ref="A166" r:id="rId77" display="../CIA Factbook 2008/factbook/factbook/geos/rw.html"/>
    <hyperlink ref="A177" r:id="rId78" display="../CIA Factbook 2008/factbook/factbook/geos/ri.html"/>
    <hyperlink ref="A42" r:id="rId79" display="../CIA Factbook 2008/factbook/factbook/geos/cd.html"/>
    <hyperlink ref="A90" r:id="rId80" display="../CIA Factbook 2008/factbook/factbook/geos/hu.html"/>
    <hyperlink ref="A84" r:id="rId81" display="../CIA Factbook 2008/factbook/factbook/geos/gv.html"/>
    <hyperlink ref="A20" r:id="rId82" display="../CIA Factbook 2008/factbook/factbook/geos/bo.html"/>
    <hyperlink ref="A184" r:id="rId83" display="../CIA Factbook 2008/factbook/factbook/geos/so.html"/>
    <hyperlink ref="A58" r:id="rId84" display="../CIA Factbook 2008/factbook/factbook/geos/dr.html"/>
    <hyperlink ref="A26" r:id="rId85" display="../CIA Factbook 2008/factbook/factbook/geos/bl.html"/>
    <hyperlink ref="A191" r:id="rId86" display="../CIA Factbook 2008/factbook/factbook/geos/sw.html"/>
    <hyperlink ref="A87" r:id="rId87" display="../CIA Factbook 2008/factbook/factbook/geos/ha.html"/>
    <hyperlink ref="A35" r:id="rId88" display="../CIA Factbook 2008/factbook/factbook/geos/by.html"/>
    <hyperlink ref="A23" r:id="rId89" display="../CIA Factbook 2008/factbook/factbook/geos/bn.html"/>
    <hyperlink ref="A14" r:id="rId90" display="../CIA Factbook 2008/factbook/factbook/geos/au.html"/>
    <hyperlink ref="A15" r:id="rId91" display="../CIA Factbook 2008/factbook/factbook/geos/aj.html"/>
    <hyperlink ref="A88" r:id="rId92" display="../CIA Factbook 2008/factbook/factbook/geos/ho.html"/>
    <hyperlink ref="A192" r:id="rId93" display="../CIA Factbook 2008/factbook/factbook/geos/sz.html"/>
    <hyperlink ref="A32" r:id="rId94" display="../CIA Factbook 2008/factbook/factbook/geos/bu.html"/>
    <hyperlink ref="A195" r:id="rId95" display="../CIA Factbook 2008/factbook/factbook/geos/ti.html"/>
    <hyperlink ref="A98" r:id="rId96" display="../CIA Factbook 2008/factbook/factbook/geos/is.html"/>
    <hyperlink ref="A61" r:id="rId97" display="../CIA Factbook 2008/factbook/factbook/geos/es.html"/>
    <hyperlink ref="A89" r:id="rId98" display="../CIA Factbook 2008/factbook/factbook/geos/hk.html"/>
    <hyperlink ref="A157" r:id="rId99" display="../CIA Factbook 2008/factbook/factbook/geos/pa.html"/>
    <hyperlink ref="A111" r:id="rId100" display="../CIA Factbook 2008/factbook/factbook/geos/la.html"/>
    <hyperlink ref="A179" r:id="rId101" display="../CIA Factbook 2008/factbook/factbook/geos/sl.html"/>
    <hyperlink ref="A103" r:id="rId102" display="../CIA Factbook 2008/factbook/factbook/geos/jo.html"/>
    <hyperlink ref="A116" r:id="rId103" display="../CIA Factbook 2008/factbook/factbook/geos/ly.html"/>
    <hyperlink ref="A156" r:id="rId104" display="../CIA Factbook 2008/factbook/factbook/geos/pp.html"/>
    <hyperlink ref="A199" r:id="rId105" display="../CIA Factbook 2008/factbook/factbook/geos/to.html"/>
    <hyperlink ref="A147" r:id="rId106" display="../CIA Factbook 2008/factbook/factbook/geos/nu.html"/>
    <hyperlink ref="A63" r:id="rId107" display="../CIA Factbook 2008/factbook/factbook/geos/er.html"/>
    <hyperlink ref="A55" r:id="rId108" display="../CIA Factbook 2008/factbook/factbook/geos/da.html"/>
    <hyperlink ref="A181" r:id="rId109" display="../CIA Factbook 2008/factbook/factbook/geos/lo.html"/>
    <hyperlink ref="A110" r:id="rId110" display="../CIA Factbook 2008/factbook/factbook/geos/kg.html"/>
    <hyperlink ref="A68" r:id="rId111" display="../CIA Factbook 2008/factbook/factbook/geos/fi.html"/>
    <hyperlink ref="A204" r:id="rId112" display="../CIA Factbook 2008/factbook/factbook/geos/tx.html"/>
    <hyperlink ref="A151" r:id="rId113" display="../CIA Factbook 2008/factbook/factbook/geos/no.html"/>
    <hyperlink ref="A74" r:id="rId114" display="../CIA Factbook 2008/factbook/factbook/geos/gg.html"/>
    <hyperlink ref="A209" r:id="rId115" display="../CIA Factbook 2008/factbook/factbook/geos/ae.html"/>
    <hyperlink ref="A180" r:id="rId116" display="../CIA Factbook 2008/factbook/factbook/geos/sn.html"/>
    <hyperlink ref="A27" r:id="rId117" display="../CIA Factbook 2008/factbook/factbook/geos/bk.html"/>
    <hyperlink ref="A51" r:id="rId118" display="../CIA Factbook 2008/factbook/factbook/geos/hr.html"/>
    <hyperlink ref="A41" r:id="rId119" display="../CIA Factbook 2008/factbook/factbook/geos/ct.html"/>
    <hyperlink ref="A134" r:id="rId120" display="../CIA Factbook 2008/factbook/factbook/geos/md.html"/>
    <hyperlink ref="A49" r:id="rId121" display="../CIA Factbook 2008/factbook/factbook/geos/cs.html"/>
    <hyperlink ref="A146" r:id="rId122" display="../CIA Factbook 2008/factbook/factbook/geos/nz.html"/>
    <hyperlink ref="A96" r:id="rId123" display="../CIA Factbook 2008/factbook/factbook/geos/ei.html"/>
    <hyperlink ref="A113" r:id="rId124" display="../CIA Factbook 2008/factbook/factbook/geos/le.html"/>
    <hyperlink ref="A162" r:id="rId125" display="../CIA Factbook 2008/factbook/factbook/geos/rq.html"/>
    <hyperlink ref="A48" r:id="rId126" display="../CIA Factbook 2008/factbook/factbook/geos/cf.html"/>
    <hyperlink ref="A3" r:id="rId127" display="Albania"/>
    <hyperlink ref="A118" r:id="rId128" display="../CIA Factbook 2008/factbook/factbook/geos/lh.html"/>
    <hyperlink ref="A212" r:id="rId129" display="../CIA Factbook 2008/factbook/factbook/geos/uy.html"/>
    <hyperlink ref="A129" r:id="rId130" display="../CIA Factbook 2008/factbook/factbook/geos/mr.html"/>
    <hyperlink ref="A115" r:id="rId131" display="../CIA Factbook 2008/factbook/factbook/geos/li.html"/>
    <hyperlink ref="A152" r:id="rId132" display="../CIA Factbook 2008/factbook/factbook/geos/mu.html"/>
    <hyperlink ref="A155" r:id="rId133" display="../CIA Factbook 2008/factbook/factbook/geos/pm.html"/>
    <hyperlink ref="A136" r:id="rId134" display="../CIA Factbook 2008/factbook/factbook/geos/mg.html"/>
    <hyperlink ref="A11" r:id="rId135" display="../CIA Factbook 2008/factbook/factbook/geos/am.html"/>
    <hyperlink ref="A100" r:id="rId136" display="../CIA Factbook 2008/factbook/factbook/geos/jm.html"/>
    <hyperlink ref="A109" r:id="rId137" display="../CIA Factbook 2008/factbook/factbook/geos/ku.html"/>
    <hyperlink ref="A218" r:id="rId138" display="../CIA Factbook 2008/factbook/factbook/geos/we.html"/>
    <hyperlink ref="A112" r:id="rId139" display="../CIA Factbook 2008/factbook/factbook/geos/lg.html"/>
    <hyperlink ref="A114" r:id="rId140" display="../CIA Factbook 2008/factbook/factbook/geos/lt.html"/>
    <hyperlink ref="A140" r:id="rId141" display="../CIA Factbook 2008/factbook/factbook/geos/wa.html"/>
    <hyperlink ref="A121" r:id="rId142" display="../CIA Factbook 2008/factbook/factbook/geos/mk.html"/>
    <hyperlink ref="A182" r:id="rId143" display="../CIA Factbook 2008/factbook/factbook/geos/si.html"/>
    <hyperlink ref="A28" r:id="rId144" display="../CIA Factbook 2008/factbook/factbook/geos/bc.html"/>
    <hyperlink ref="A72" r:id="rId145" display="../CIA Factbook 2008/factbook/factbook/geos/ga.html"/>
    <hyperlink ref="A85" r:id="rId146" display="../CIA Factbook 2008/factbook/factbook/geos/pu.html"/>
    <hyperlink ref="A73" r:id="rId147" display="../CIA Factbook 2008/factbook/factbook/geos/gz.html"/>
    <hyperlink ref="A71" r:id="rId148" display="../CIA Factbook 2008/factbook/factbook/geos/gb.html"/>
    <hyperlink ref="A64" r:id="rId149" display="../CIA Factbook 2008/factbook/factbook/geos/en.html"/>
    <hyperlink ref="A130" r:id="rId150" display="../CIA Factbook 2008/factbook/factbook/geos/mp.html"/>
    <hyperlink ref="A201" r:id="rId151" display="../CIA Factbook 2008/factbook/factbook/geos/td.html"/>
    <hyperlink ref="A190" r:id="rId152" display="../CIA Factbook 2008/factbook/factbook/geos/wz.html"/>
    <hyperlink ref="A198" r:id="rId153" display="../CIA Factbook 2008/factbook/factbook/geos/tt.html"/>
    <hyperlink ref="A67" r:id="rId154" display="../CIA Factbook 2008/factbook/factbook/geos/fj.html"/>
    <hyperlink ref="A163" r:id="rId155" display="../CIA Factbook 2008/factbook/factbook/geos/qa.html"/>
    <hyperlink ref="A53" r:id="rId156" display="../CIA Factbook 2008/factbook/factbook/geos/cy.html"/>
    <hyperlink ref="A86" r:id="rId157" display="../CIA Factbook 2008/factbook/factbook/geos/gy.html"/>
    <hyperlink ref="A46" r:id="rId158" display="../CIA Factbook 2008/factbook/factbook/geos/cn.html"/>
    <hyperlink ref="A17" r:id="rId159" display="../CIA Factbook 2008/factbook/factbook/geos/ba.html"/>
    <hyperlink ref="A25" r:id="rId160" display="../CIA Factbook 2008/factbook/factbook/geos/bt.html"/>
    <hyperlink ref="A62" r:id="rId161" display="../CIA Factbook 2008/factbook/factbook/geos/ek.html"/>
    <hyperlink ref="A183" r:id="rId162" display="../CIA Factbook 2008/factbook/factbook/geos/bp.html"/>
    <hyperlink ref="A120" r:id="rId163" display="../CIA Factbook 2008/factbook/factbook/geos/mc.html"/>
    <hyperlink ref="A56" r:id="rId164" display="../CIA Factbook 2008/factbook/factbook/geos/dj.html"/>
    <hyperlink ref="A119" r:id="rId165" display="../CIA Factbook 2008/factbook/factbook/geos/lu.html"/>
    <hyperlink ref="A189" r:id="rId166" display="../CIA Factbook 2008/factbook/factbook/geos/ns.html"/>
    <hyperlink ref="A39" r:id="rId167" display="../CIA Factbook 2008/factbook/factbook/geos/cv.html"/>
    <hyperlink ref="A127" r:id="rId168" display="../CIA Factbook 2008/factbook/factbook/geos/mt.html"/>
    <hyperlink ref="A125" r:id="rId169" display="../CIA Factbook 2008/factbook/factbook/geos/mv.html"/>
    <hyperlink ref="A31" r:id="rId170" display="../CIA Factbook 2008/factbook/factbook/geos/bx.html"/>
    <hyperlink ref="A16" r:id="rId171" display="../CIA Factbook 2008/factbook/factbook/geos/bf.html"/>
    <hyperlink ref="A91" r:id="rId172" display="../CIA Factbook 2008/factbook/factbook/geos/ic.html"/>
    <hyperlink ref="A22" r:id="rId173" display="../CIA Factbook 2008/factbook/factbook/geos/bh.html"/>
    <hyperlink ref="A70" r:id="rId174" display="../CIA Factbook 2008/factbook/factbook/geos/fp.html"/>
    <hyperlink ref="A19" r:id="rId175" display="../CIA Factbook 2008/factbook/factbook/geos/bb.html"/>
    <hyperlink ref="A144" r:id="rId176" display="../CIA Factbook 2008/factbook/factbook/geos/nt.html"/>
    <hyperlink ref="A145" r:id="rId177" display="../CIA Factbook 2008/factbook/factbook/geos/nc.html"/>
    <hyperlink ref="A172" r:id="rId178" display="../CIA Factbook 2008/factbook/factbook/geos/ws.html"/>
    <hyperlink ref="A131" r:id="rId179" display="../CIA Factbook 2008/factbook/factbook/geos/mf.html"/>
    <hyperlink ref="A214" r:id="rId180" display="../CIA Factbook 2008/factbook/factbook/geos/nh.html"/>
    <hyperlink ref="A174" r:id="rId181" display="../CIA Factbook 2008/factbook/factbook/geos/tp.html"/>
    <hyperlink ref="A81" r:id="rId182" display="../CIA Factbook 2008/factbook/factbook/geos/gq.html"/>
    <hyperlink ref="A169" r:id="rId183" display="../CIA Factbook 2008/factbook/factbook/geos/st.html"/>
    <hyperlink ref="A200" r:id="rId184" display="../CIA Factbook 2008/factbook/factbook/geos/tn.html"/>
    <hyperlink ref="A171" r:id="rId185" display="../CIA Factbook 2008/factbook/factbook/geos/vc.html"/>
    <hyperlink ref="A106" r:id="rId186" display="../CIA Factbook 2008/factbook/factbook/geos/kr.html"/>
    <hyperlink ref="A217" r:id="rId187" display="../CIA Factbook 2008/factbook/factbook/geos/vq.html"/>
    <hyperlink ref="A133" r:id="rId188" display="../CIA Factbook 2008/factbook/factbook/geos/fm.html"/>
    <hyperlink ref="A12" r:id="rId189" display="../CIA Factbook 2008/factbook/factbook/geos/aa.html"/>
    <hyperlink ref="A102" r:id="rId190" display="../CIA Factbook 2008/factbook/factbook/geos/je.html"/>
    <hyperlink ref="A80" r:id="rId191" display="../CIA Factbook 2008/factbook/factbook/geos/gj.html"/>
    <hyperlink ref="A150" r:id="rId192" display="../CIA Factbook 2008/factbook/factbook/geos/cq.html"/>
    <hyperlink ref="A9" r:id="rId193" display="../CIA Factbook 2008/factbook/factbook/geos/ac.html"/>
    <hyperlink ref="A6" r:id="rId194" display="Andorra"/>
    <hyperlink ref="A178" r:id="rId195" display="../CIA Factbook 2008/factbook/factbook/geos/se.html"/>
    <hyperlink ref="A97" r:id="rId196" display="../CIA Factbook 2008/factbook/factbook/geos/im.html"/>
    <hyperlink ref="A57" r:id="rId197" display="../CIA Factbook 2008/factbook/factbook/geos/do.html"/>
    <hyperlink ref="A24" r:id="rId198" display="../CIA Factbook 2008/factbook/factbook/geos/bd.html"/>
    <hyperlink ref="A83" r:id="rId199" display="../CIA Factbook 2008/factbook/factbook/geos/gk.html"/>
    <hyperlink ref="A5" r:id="rId200" display="American Samoa"/>
    <hyperlink ref="A128" r:id="rId201" display="../CIA Factbook 2008/factbook/factbook/geos/rm.html"/>
    <hyperlink ref="A79" r:id="rId202" display="../CIA Factbook 2008/factbook/factbook/geos/gl.html"/>
    <hyperlink ref="A66" r:id="rId203" display="../CIA Factbook 2008/factbook/factbook/geos/fo.html"/>
    <hyperlink ref="A40" r:id="rId204" display="../CIA Factbook 2008/factbook/factbook/geos/cj.html"/>
    <hyperlink ref="A168" r:id="rId205" display="../CIA Factbook 2008/factbook/factbook/geos/sc.html"/>
    <hyperlink ref="A117" r:id="rId206" display="../CIA Factbook 2008/factbook/factbook/geos/ls.html"/>
    <hyperlink ref="A135" r:id="rId207" display="../CIA Factbook 2008/factbook/factbook/geos/mn.html"/>
    <hyperlink ref="A173" r:id="rId208" display="../CIA Factbook 2008/factbook/factbook/geos/sm.html"/>
    <hyperlink ref="A77" r:id="rId209" display="../CIA Factbook 2008/factbook/factbook/geos/gi.html"/>
    <hyperlink ref="A30" r:id="rId210" display="../CIA Factbook 2008/factbook/factbook/geos/vi.html"/>
    <hyperlink ref="A205" r:id="rId211" display="../CIA Factbook 2008/factbook/factbook/geos/tk.html"/>
    <hyperlink ref="A154" r:id="rId212" display="../CIA Factbook 2008/factbook/factbook/geos/ps.html"/>
    <hyperlink ref="A8" r:id="rId213" display="../CIA Factbook 2008/factbook/factbook/geos/av.html"/>
    <hyperlink ref="A141" r:id="rId214" display="../CIA Factbook 2008/factbook/factbook/geos/nr.html"/>
    <hyperlink ref="A206" r:id="rId215" display="../CIA Factbook 2008/factbook/factbook/geos/tv.html"/>
    <hyperlink ref="A167" r:id="rId216" display="../CIA Factbook 2008/factbook/factbook/geos/sh.html"/>
    <hyperlink ref="A170" r:id="rId217" display="../CIA Factbook 2008/factbook/factbook/geos/sb.html"/>
    <hyperlink ref="A137" r:id="rId218" display="../CIA Factbook 2008/factbook/factbook/geos/mh.html"/>
  </hyperlinks>
  <printOptions headings="1"/>
  <pageMargins left="0.45" right="0.45" top="0.25" bottom="0.25" header="0.3" footer="0.3"/>
  <pageSetup fitToHeight="0" fitToWidth="1" horizontalDpi="600" verticalDpi="600" orientation="landscape" scale="60" r:id="rId220"/>
  <drawing r:id="rId21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zoomScalePageLayoutView="0" workbookViewId="0" topLeftCell="E1">
      <selection activeCell="B27" sqref="B27"/>
    </sheetView>
  </sheetViews>
  <sheetFormatPr defaultColWidth="8.796875" defaultRowHeight="15"/>
  <cols>
    <col min="1" max="1" width="39.69921875" style="0" customWidth="1"/>
    <col min="2" max="2" width="40.3984375" style="0" customWidth="1"/>
    <col min="3" max="3" width="23.796875" style="0" customWidth="1"/>
    <col min="4" max="4" width="40.09765625" style="0" customWidth="1"/>
    <col min="5" max="5" width="39.796875" style="0" customWidth="1"/>
    <col min="6" max="6" width="26.3984375" style="0" customWidth="1"/>
  </cols>
  <sheetData>
    <row r="1" spans="1:6" ht="15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</row>
    <row r="2" spans="1:6" ht="15">
      <c r="A2" t="s">
        <v>247</v>
      </c>
      <c r="B2" t="s">
        <v>53</v>
      </c>
      <c r="C2" t="s">
        <v>91</v>
      </c>
      <c r="D2" t="s">
        <v>128</v>
      </c>
      <c r="E2" t="s">
        <v>167</v>
      </c>
      <c r="F2" t="s">
        <v>205</v>
      </c>
    </row>
    <row r="3" spans="1:6" ht="15">
      <c r="A3" t="s">
        <v>16</v>
      </c>
      <c r="B3" t="s">
        <v>54</v>
      </c>
      <c r="C3" t="s">
        <v>92</v>
      </c>
      <c r="D3" t="s">
        <v>129</v>
      </c>
      <c r="E3" t="s">
        <v>169</v>
      </c>
      <c r="F3" t="s">
        <v>206</v>
      </c>
    </row>
    <row r="4" spans="1:6" ht="15">
      <c r="A4" t="s">
        <v>17</v>
      </c>
      <c r="B4" t="s">
        <v>55</v>
      </c>
      <c r="C4" t="s">
        <v>93</v>
      </c>
      <c r="D4" t="s">
        <v>130</v>
      </c>
      <c r="E4" t="s">
        <v>170</v>
      </c>
      <c r="F4" t="s">
        <v>207</v>
      </c>
    </row>
    <row r="5" spans="1:6" ht="15">
      <c r="A5" t="s">
        <v>18</v>
      </c>
      <c r="B5" t="s">
        <v>56</v>
      </c>
      <c r="C5" t="s">
        <v>94</v>
      </c>
      <c r="D5" t="s">
        <v>131</v>
      </c>
      <c r="E5" t="s">
        <v>171</v>
      </c>
      <c r="F5" t="s">
        <v>208</v>
      </c>
    </row>
    <row r="6" spans="1:6" ht="15">
      <c r="A6" t="s">
        <v>20</v>
      </c>
      <c r="B6" t="s">
        <v>57</v>
      </c>
      <c r="C6" t="s">
        <v>95</v>
      </c>
      <c r="D6" t="s">
        <v>132</v>
      </c>
      <c r="E6" t="s">
        <v>172</v>
      </c>
      <c r="F6" t="s">
        <v>209</v>
      </c>
    </row>
    <row r="7" spans="1:6" ht="15">
      <c r="A7" t="s">
        <v>21</v>
      </c>
      <c r="B7" t="s">
        <v>58</v>
      </c>
      <c r="C7" t="s">
        <v>96</v>
      </c>
      <c r="D7" t="s">
        <v>134</v>
      </c>
      <c r="E7" t="s">
        <v>173</v>
      </c>
      <c r="F7" t="s">
        <v>210</v>
      </c>
    </row>
    <row r="8" spans="1:6" ht="15">
      <c r="A8" t="s">
        <v>22</v>
      </c>
      <c r="B8" t="s">
        <v>59</v>
      </c>
      <c r="C8" t="s">
        <v>97</v>
      </c>
      <c r="D8" t="s">
        <v>135</v>
      </c>
      <c r="E8" t="s">
        <v>174</v>
      </c>
      <c r="F8" t="s">
        <v>211</v>
      </c>
    </row>
    <row r="9" spans="1:6" ht="15">
      <c r="A9" t="s">
        <v>24</v>
      </c>
      <c r="B9" t="s">
        <v>60</v>
      </c>
      <c r="C9" t="s">
        <v>98</v>
      </c>
      <c r="D9" t="s">
        <v>136</v>
      </c>
      <c r="E9" t="s">
        <v>175</v>
      </c>
      <c r="F9" t="s">
        <v>212</v>
      </c>
    </row>
    <row r="10" spans="1:6" ht="15">
      <c r="A10" t="s">
        <v>25</v>
      </c>
      <c r="B10" t="s">
        <v>249</v>
      </c>
      <c r="C10" t="s">
        <v>99</v>
      </c>
      <c r="D10" t="s">
        <v>137</v>
      </c>
      <c r="E10" t="s">
        <v>176</v>
      </c>
      <c r="F10" t="s">
        <v>213</v>
      </c>
    </row>
    <row r="11" spans="1:6" ht="15">
      <c r="A11" t="s">
        <v>26</v>
      </c>
      <c r="B11" t="s">
        <v>61</v>
      </c>
      <c r="C11" t="s">
        <v>100</v>
      </c>
      <c r="D11" t="s">
        <v>138</v>
      </c>
      <c r="E11" t="s">
        <v>177</v>
      </c>
      <c r="F11" t="s">
        <v>214</v>
      </c>
    </row>
    <row r="12" spans="1:6" ht="15">
      <c r="A12" t="s">
        <v>27</v>
      </c>
      <c r="B12" t="s">
        <v>62</v>
      </c>
      <c r="C12" t="s">
        <v>101</v>
      </c>
      <c r="D12" t="s">
        <v>139</v>
      </c>
      <c r="E12" t="s">
        <v>178</v>
      </c>
      <c r="F12" t="s">
        <v>215</v>
      </c>
    </row>
    <row r="13" spans="1:6" ht="15">
      <c r="A13" t="s">
        <v>28</v>
      </c>
      <c r="B13" t="s">
        <v>63</v>
      </c>
      <c r="C13" t="s">
        <v>102</v>
      </c>
      <c r="D13" t="s">
        <v>140</v>
      </c>
      <c r="E13" t="s">
        <v>179</v>
      </c>
      <c r="F13" t="s">
        <v>216</v>
      </c>
    </row>
    <row r="14" spans="1:6" ht="15">
      <c r="A14" t="s">
        <v>29</v>
      </c>
      <c r="B14" t="s">
        <v>64</v>
      </c>
      <c r="C14" t="s">
        <v>103</v>
      </c>
      <c r="D14" t="s">
        <v>141</v>
      </c>
      <c r="E14" t="s">
        <v>180</v>
      </c>
      <c r="F14" t="s">
        <v>217</v>
      </c>
    </row>
    <row r="15" spans="1:6" ht="15">
      <c r="A15" t="s">
        <v>30</v>
      </c>
      <c r="B15" t="s">
        <v>65</v>
      </c>
      <c r="C15" t="s">
        <v>104</v>
      </c>
      <c r="D15" t="s">
        <v>142</v>
      </c>
      <c r="E15" t="s">
        <v>181</v>
      </c>
      <c r="F15" t="s">
        <v>218</v>
      </c>
    </row>
    <row r="16" spans="1:6" ht="15">
      <c r="A16" t="s">
        <v>31</v>
      </c>
      <c r="B16" t="s">
        <v>66</v>
      </c>
      <c r="C16" t="s">
        <v>105</v>
      </c>
      <c r="D16" t="s">
        <v>143</v>
      </c>
      <c r="E16" t="s">
        <v>182</v>
      </c>
      <c r="F16" t="s">
        <v>219</v>
      </c>
    </row>
    <row r="17" spans="1:6" ht="15">
      <c r="A17" t="s">
        <v>32</v>
      </c>
      <c r="B17" t="s">
        <v>67</v>
      </c>
      <c r="C17" t="s">
        <v>106</v>
      </c>
      <c r="D17" t="s">
        <v>144</v>
      </c>
      <c r="E17" t="s">
        <v>183</v>
      </c>
      <c r="F17" t="s">
        <v>220</v>
      </c>
    </row>
    <row r="18" spans="1:6" ht="15">
      <c r="A18" t="s">
        <v>33</v>
      </c>
      <c r="B18" t="s">
        <v>68</v>
      </c>
      <c r="C18" t="s">
        <v>107</v>
      </c>
      <c r="D18" t="s">
        <v>145</v>
      </c>
      <c r="E18" t="s">
        <v>184</v>
      </c>
      <c r="F18" t="s">
        <v>221</v>
      </c>
    </row>
    <row r="19" spans="1:6" ht="15">
      <c r="A19" t="s">
        <v>34</v>
      </c>
      <c r="B19" t="s">
        <v>69</v>
      </c>
      <c r="C19" t="s">
        <v>108</v>
      </c>
      <c r="D19" t="s">
        <v>146</v>
      </c>
      <c r="E19" t="s">
        <v>185</v>
      </c>
      <c r="F19" t="s">
        <v>222</v>
      </c>
    </row>
    <row r="20" spans="1:6" ht="15">
      <c r="A20" t="s">
        <v>35</v>
      </c>
      <c r="B20" t="s">
        <v>70</v>
      </c>
      <c r="C20" t="s">
        <v>109</v>
      </c>
      <c r="D20" t="s">
        <v>147</v>
      </c>
      <c r="E20" t="s">
        <v>187</v>
      </c>
      <c r="F20" t="s">
        <v>223</v>
      </c>
    </row>
    <row r="21" spans="1:6" ht="15">
      <c r="A21" t="s">
        <v>36</v>
      </c>
      <c r="B21" t="s">
        <v>71</v>
      </c>
      <c r="C21" t="s">
        <v>110</v>
      </c>
      <c r="D21" t="s">
        <v>148</v>
      </c>
      <c r="E21" t="s">
        <v>188</v>
      </c>
      <c r="F21" t="s">
        <v>224</v>
      </c>
    </row>
    <row r="22" spans="1:6" ht="15">
      <c r="A22" t="s">
        <v>37</v>
      </c>
      <c r="B22" t="s">
        <v>72</v>
      </c>
      <c r="C22" t="s">
        <v>111</v>
      </c>
      <c r="D22" t="s">
        <v>278</v>
      </c>
      <c r="E22" t="s">
        <v>189</v>
      </c>
      <c r="F22" t="s">
        <v>225</v>
      </c>
    </row>
    <row r="23" spans="1:6" ht="15">
      <c r="A23" t="s">
        <v>38</v>
      </c>
      <c r="B23" t="s">
        <v>73</v>
      </c>
      <c r="C23" t="s">
        <v>112</v>
      </c>
      <c r="D23" t="s">
        <v>149</v>
      </c>
      <c r="E23" t="s">
        <v>250</v>
      </c>
      <c r="F23" t="s">
        <v>226</v>
      </c>
    </row>
    <row r="24" spans="1:6" ht="15">
      <c r="A24" t="s">
        <v>39</v>
      </c>
      <c r="B24" t="s">
        <v>74</v>
      </c>
      <c r="C24" t="s">
        <v>113</v>
      </c>
      <c r="D24" t="s">
        <v>150</v>
      </c>
      <c r="E24" t="s">
        <v>190</v>
      </c>
      <c r="F24" t="s">
        <v>227</v>
      </c>
    </row>
    <row r="25" spans="1:6" ht="15">
      <c r="A25" t="s">
        <v>40</v>
      </c>
      <c r="B25" t="s">
        <v>75</v>
      </c>
      <c r="C25" t="s">
        <v>114</v>
      </c>
      <c r="D25" t="s">
        <v>152</v>
      </c>
      <c r="E25" t="s">
        <v>191</v>
      </c>
      <c r="F25" t="s">
        <v>228</v>
      </c>
    </row>
    <row r="26" spans="1:6" ht="15">
      <c r="A26" t="s">
        <v>41</v>
      </c>
      <c r="B26" t="s">
        <v>76</v>
      </c>
      <c r="C26" t="s">
        <v>115</v>
      </c>
      <c r="D26" t="s">
        <v>153</v>
      </c>
      <c r="E26" t="s">
        <v>192</v>
      </c>
      <c r="F26" t="s">
        <v>229</v>
      </c>
    </row>
    <row r="27" spans="1:6" ht="15">
      <c r="A27" t="s">
        <v>42</v>
      </c>
      <c r="B27" t="s">
        <v>77</v>
      </c>
      <c r="C27" t="s">
        <v>116</v>
      </c>
      <c r="D27" t="s">
        <v>155</v>
      </c>
      <c r="E27" t="s">
        <v>193</v>
      </c>
      <c r="F27" t="s">
        <v>230</v>
      </c>
    </row>
    <row r="28" spans="1:6" ht="15">
      <c r="A28" t="s">
        <v>43</v>
      </c>
      <c r="B28" t="s">
        <v>78</v>
      </c>
      <c r="C28" t="s">
        <v>117</v>
      </c>
      <c r="D28" t="s">
        <v>156</v>
      </c>
      <c r="E28" t="s">
        <v>194</v>
      </c>
      <c r="F28" t="s">
        <v>231</v>
      </c>
    </row>
    <row r="29" spans="1:6" ht="15">
      <c r="A29" t="s">
        <v>44</v>
      </c>
      <c r="B29" t="s">
        <v>79</v>
      </c>
      <c r="C29" t="s">
        <v>118</v>
      </c>
      <c r="D29" t="s">
        <v>157</v>
      </c>
      <c r="E29" t="s">
        <v>195</v>
      </c>
      <c r="F29" t="s">
        <v>232</v>
      </c>
    </row>
    <row r="30" spans="1:6" ht="15">
      <c r="A30" t="s">
        <v>45</v>
      </c>
      <c r="B30" t="s">
        <v>81</v>
      </c>
      <c r="C30" t="s">
        <v>119</v>
      </c>
      <c r="D30" t="s">
        <v>158</v>
      </c>
      <c r="E30" t="s">
        <v>196</v>
      </c>
      <c r="F30" t="s">
        <v>233</v>
      </c>
    </row>
    <row r="31" spans="1:6" ht="15">
      <c r="A31" t="s">
        <v>46</v>
      </c>
      <c r="B31" t="s">
        <v>82</v>
      </c>
      <c r="C31" t="s">
        <v>120</v>
      </c>
      <c r="D31" t="s">
        <v>159</v>
      </c>
      <c r="E31" t="s">
        <v>197</v>
      </c>
      <c r="F31" t="s">
        <v>234</v>
      </c>
    </row>
    <row r="32" spans="1:6" ht="15">
      <c r="A32" t="s">
        <v>47</v>
      </c>
      <c r="B32" t="s">
        <v>83</v>
      </c>
      <c r="C32" t="s">
        <v>121</v>
      </c>
      <c r="D32" t="s">
        <v>160</v>
      </c>
      <c r="E32" t="s">
        <v>198</v>
      </c>
      <c r="F32" t="s">
        <v>235</v>
      </c>
    </row>
    <row r="33" spans="1:6" ht="15">
      <c r="A33" t="s">
        <v>48</v>
      </c>
      <c r="B33" t="s">
        <v>84</v>
      </c>
      <c r="C33" t="s">
        <v>122</v>
      </c>
      <c r="D33" t="s">
        <v>161</v>
      </c>
      <c r="E33" t="s">
        <v>199</v>
      </c>
      <c r="F33" t="s">
        <v>236</v>
      </c>
    </row>
    <row r="34" spans="1:6" ht="15">
      <c r="A34" t="s">
        <v>244</v>
      </c>
      <c r="B34" t="s">
        <v>86</v>
      </c>
      <c r="C34" t="s">
        <v>123</v>
      </c>
      <c r="D34" t="s">
        <v>162</v>
      </c>
      <c r="E34" t="s">
        <v>200</v>
      </c>
      <c r="F34" t="s">
        <v>237</v>
      </c>
    </row>
    <row r="35" spans="1:6" ht="15">
      <c r="A35" t="s">
        <v>49</v>
      </c>
      <c r="B35" t="s">
        <v>87</v>
      </c>
      <c r="C35" t="s">
        <v>124</v>
      </c>
      <c r="D35" t="s">
        <v>163</v>
      </c>
      <c r="E35" t="s">
        <v>201</v>
      </c>
      <c r="F35" t="s">
        <v>238</v>
      </c>
    </row>
    <row r="36" spans="1:6" ht="15">
      <c r="A36" t="s">
        <v>50</v>
      </c>
      <c r="B36" t="s">
        <v>88</v>
      </c>
      <c r="C36" t="s">
        <v>125</v>
      </c>
      <c r="D36" t="s">
        <v>164</v>
      </c>
      <c r="E36" t="s">
        <v>202</v>
      </c>
      <c r="F36" t="s">
        <v>248</v>
      </c>
    </row>
    <row r="37" spans="1:5" ht="15">
      <c r="A37" t="s">
        <v>51</v>
      </c>
      <c r="B37" t="s">
        <v>89</v>
      </c>
      <c r="C37" t="s">
        <v>126</v>
      </c>
      <c r="D37" t="s">
        <v>165</v>
      </c>
      <c r="E37" t="s">
        <v>203</v>
      </c>
    </row>
    <row r="38" spans="1:5" ht="15">
      <c r="A38" t="s">
        <v>52</v>
      </c>
      <c r="B38" t="s">
        <v>90</v>
      </c>
      <c r="C38" t="s">
        <v>127</v>
      </c>
      <c r="D38" t="s">
        <v>166</v>
      </c>
      <c r="E38" t="s">
        <v>204</v>
      </c>
    </row>
  </sheetData>
  <sheetProtection/>
  <printOptions/>
  <pageMargins left="0.45" right="0.45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Increasing National Wealth</dc:title>
  <dc:subject>National Wealth and Poverty</dc:subject>
  <dc:creator>Bob Blain</dc:creator>
  <cp:keywords>wealth poverty limits</cp:keywords>
  <dc:description/>
  <cp:lastModifiedBy>Owner</cp:lastModifiedBy>
  <cp:lastPrinted>2016-09-19T19:04:45Z</cp:lastPrinted>
  <dcterms:created xsi:type="dcterms:W3CDTF">1999-03-02T18:26:47Z</dcterms:created>
  <dcterms:modified xsi:type="dcterms:W3CDTF">2016-11-02T18:58:58Z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