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1820" windowHeight="6345" firstSheet="1" activeTab="1"/>
  </bookViews>
  <sheets>
    <sheet name="pldt" sheetId="1" state="veryHidden" r:id="rId1"/>
    <sheet name="Detailed" sheetId="2" r:id="rId2"/>
    <sheet name="Summary" sheetId="3" r:id="rId3"/>
  </sheets>
  <externalReferences>
    <externalReference r:id="rId6"/>
  </externalReferences>
  <definedNames>
    <definedName name="_xlnm.Print_Area" localSheetId="1">'Detailed'!$A$1:$N$410</definedName>
    <definedName name="_xlnm.Print_Area" localSheetId="2">'Summary'!$A$1:$M$13</definedName>
  </definedNames>
  <calcPr fullCalcOnLoad="1"/>
</workbook>
</file>

<file path=xl/sharedStrings.xml><?xml version="1.0" encoding="utf-8"?>
<sst xmlns="http://schemas.openxmlformats.org/spreadsheetml/2006/main" count="612" uniqueCount="77">
  <si>
    <t>Jan</t>
  </si>
  <si>
    <t>Feb</t>
  </si>
  <si>
    <t>Mar</t>
  </si>
  <si>
    <t>Apr</t>
  </si>
  <si>
    <t>Jun</t>
  </si>
  <si>
    <t>Vacation Balance</t>
  </si>
  <si>
    <t>Jul</t>
  </si>
  <si>
    <t>Aug</t>
  </si>
  <si>
    <t>Sep</t>
  </si>
  <si>
    <t>Oct</t>
  </si>
  <si>
    <t>Nov</t>
  </si>
  <si>
    <t>Dec</t>
  </si>
  <si>
    <t>May</t>
  </si>
  <si>
    <t xml:space="preserve">Name </t>
  </si>
  <si>
    <t>% of Appt.</t>
  </si>
  <si>
    <t>Name</t>
  </si>
  <si>
    <t>Total</t>
  </si>
  <si>
    <t>Soc. Sec. No.</t>
  </si>
  <si>
    <t># of MO</t>
  </si>
  <si>
    <t>Date Grant Ends</t>
  </si>
  <si>
    <t>Account Number</t>
  </si>
  <si>
    <t>Department</t>
  </si>
  <si>
    <t>Fiscal Year</t>
  </si>
  <si>
    <t>Balance</t>
  </si>
  <si>
    <t>Date</t>
  </si>
  <si>
    <t>Employee's Signature</t>
  </si>
  <si>
    <t>IEA: Yes / No</t>
  </si>
  <si>
    <t>Earned Begin 1/1/1998</t>
  </si>
  <si>
    <t>Earned 1/1/84-12/31/97</t>
  </si>
  <si>
    <t>Earned Before 1/1/1984</t>
  </si>
  <si>
    <t>Signature of Chair, Supervisor, Dean, Director, or Fiscal Officer</t>
  </si>
  <si>
    <t>Days Earned</t>
  </si>
  <si>
    <t>Days Used</t>
  </si>
  <si>
    <t>Sick Leave Days payable upon retirement or resignation</t>
  </si>
  <si>
    <t>/\/\/\/\</t>
  </si>
  <si>
    <t>Acct #</t>
  </si>
  <si>
    <t>Social Security #</t>
  </si>
  <si>
    <t>Sick Leave:</t>
  </si>
  <si>
    <t>Non-Accruable</t>
  </si>
  <si>
    <t>Accruable</t>
  </si>
  <si>
    <t xml:space="preserve">Non-Accruable </t>
  </si>
  <si>
    <t>Sick Leave</t>
  </si>
  <si>
    <t>Appt: C/T/R/D</t>
  </si>
  <si>
    <t>Vacation Accrual Rate</t>
  </si>
  <si>
    <t>Rate A</t>
  </si>
  <si>
    <t>Rate B</t>
  </si>
  <si>
    <t>Employment date (if on/after 7/1/99)</t>
  </si>
  <si>
    <t>Smith, Jane</t>
  </si>
  <si>
    <t>Accounting</t>
  </si>
  <si>
    <t>c</t>
  </si>
  <si>
    <t>no</t>
  </si>
  <si>
    <t>Housing</t>
  </si>
  <si>
    <t>R</t>
  </si>
  <si>
    <t>Yes</t>
  </si>
  <si>
    <t>Doe, John</t>
  </si>
  <si>
    <t>Human Resources</t>
  </si>
  <si>
    <t>C</t>
  </si>
  <si>
    <t>No</t>
  </si>
  <si>
    <t>Doe, Jane</t>
  </si>
  <si>
    <t>Geography</t>
  </si>
  <si>
    <t>Jones, Donna</t>
  </si>
  <si>
    <t>Library</t>
  </si>
  <si>
    <t>Jones, Martha</t>
  </si>
  <si>
    <t>terminated 123100</t>
  </si>
  <si>
    <t>Rev. 4/02</t>
  </si>
  <si>
    <t>Beginning</t>
  </si>
  <si>
    <t>Ending</t>
  </si>
  <si>
    <t>Non-Accrual</t>
  </si>
  <si>
    <t>Vacation</t>
  </si>
  <si>
    <t>SL</t>
  </si>
  <si>
    <t>Pre 84 SL</t>
  </si>
  <si>
    <t>Post 97 SL</t>
  </si>
  <si>
    <t>84-97 SL</t>
  </si>
  <si>
    <t>Earned</t>
  </si>
  <si>
    <t>Used</t>
  </si>
  <si>
    <t>Ext. Sick Leave Bal.</t>
  </si>
  <si>
    <t>Ext. Sick Leave Used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</si>
</sst>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75" formatCode="mm/dd/yy"/>
    <numFmt numFmtId="191" formatCode="0.0000"/>
    <numFmt numFmtId="262" formatCode="0.00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Helv"/>
      <family val="0"/>
    </font>
    <font>
      <sz val="10"/>
      <name val="Geneva"/>
      <family val="0"/>
    </font>
    <font>
      <sz val="8"/>
      <name val="Arial"/>
      <family val="2"/>
    </font>
    <font>
      <b/>
      <i/>
      <sz val="16"/>
      <name val="Helv"/>
      <family val="0"/>
    </font>
    <font>
      <sz val="10"/>
      <name val="Univers (W1)"/>
      <family val="0"/>
    </font>
    <font>
      <sz val="12"/>
      <name val="Times New Roman"/>
      <family val="0"/>
    </font>
    <font>
      <sz val="12"/>
      <name val="helv"/>
      <family val="0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8" fillId="2" borderId="0" applyNumberFormat="0" applyBorder="0" applyAlignment="0" applyProtection="0"/>
    <xf numFmtId="10" fontId="8" fillId="3" borderId="1" applyNumberFormat="0" applyBorder="0" applyAlignment="0" applyProtection="0"/>
    <xf numFmtId="262" fontId="9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 horizontal="right"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2" xfId="0" applyBorder="1" applyAlignment="1">
      <alignment/>
    </xf>
    <xf numFmtId="164" fontId="0" fillId="0" borderId="0" xfId="0" applyNumberFormat="1" applyAlignment="1" applyProtection="1">
      <alignment horizontal="right"/>
      <protection hidden="1" locked="0"/>
    </xf>
    <xf numFmtId="191" fontId="0" fillId="0" borderId="0" xfId="0" applyNumberFormat="1" applyAlignment="1" applyProtection="1">
      <alignment horizontal="right"/>
      <protection hidden="1" locked="0"/>
    </xf>
    <xf numFmtId="164" fontId="0" fillId="0" borderId="0" xfId="0" applyNumberFormat="1" applyAlignment="1" applyProtection="1">
      <alignment/>
      <protection hidden="1" locked="0"/>
    </xf>
    <xf numFmtId="191" fontId="0" fillId="0" borderId="0" xfId="0" applyNumberFormat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right"/>
      <protection hidden="1"/>
    </xf>
    <xf numFmtId="164" fontId="0" fillId="0" borderId="0" xfId="0" applyNumberFormat="1" applyAlignment="1" applyProtection="1">
      <alignment/>
      <protection hidden="1"/>
    </xf>
    <xf numFmtId="191" fontId="0" fillId="0" borderId="0" xfId="0" applyNumberFormat="1" applyAlignment="1" applyProtection="1">
      <alignment/>
      <protection hidden="1"/>
    </xf>
    <xf numFmtId="0" fontId="1" fillId="0" borderId="3" xfId="0" applyFont="1" applyBorder="1" applyAlignment="1">
      <alignment/>
    </xf>
    <xf numFmtId="0" fontId="0" fillId="0" borderId="4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/>
    </xf>
    <xf numFmtId="0" fontId="0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>
      <alignment/>
    </xf>
    <xf numFmtId="0" fontId="0" fillId="0" borderId="6" xfId="0" applyFont="1" applyBorder="1" applyAlignment="1" applyProtection="1">
      <alignment/>
      <protection locked="0"/>
    </xf>
    <xf numFmtId="0" fontId="1" fillId="0" borderId="5" xfId="0" applyFont="1" applyBorder="1" applyAlignment="1">
      <alignment/>
    </xf>
    <xf numFmtId="191" fontId="0" fillId="0" borderId="2" xfId="0" applyNumberFormat="1" applyBorder="1" applyAlignment="1" applyProtection="1">
      <alignment horizontal="right"/>
      <protection hidden="1"/>
    </xf>
    <xf numFmtId="164" fontId="0" fillId="0" borderId="2" xfId="0" applyNumberFormat="1" applyBorder="1" applyAlignment="1" applyProtection="1">
      <alignment horizontal="right"/>
      <protection hidden="1"/>
    </xf>
    <xf numFmtId="0" fontId="13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0" fillId="0" borderId="0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191" fontId="0" fillId="0" borderId="0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Border="1" applyAlignment="1" applyProtection="1">
      <alignment horizontal="right"/>
      <protection hidden="1"/>
    </xf>
    <xf numFmtId="191" fontId="0" fillId="0" borderId="0" xfId="0" applyNumberFormat="1" applyAlignment="1" applyProtection="1">
      <alignment horizontal="right"/>
      <protection locked="0"/>
    </xf>
    <xf numFmtId="0" fontId="1" fillId="0" borderId="2" xfId="0" applyFont="1" applyBorder="1" applyAlignment="1">
      <alignment/>
    </xf>
    <xf numFmtId="191" fontId="0" fillId="0" borderId="8" xfId="0" applyNumberFormat="1" applyBorder="1" applyAlignment="1" applyProtection="1">
      <alignment horizontal="right"/>
      <protection hidden="1"/>
    </xf>
    <xf numFmtId="164" fontId="0" fillId="0" borderId="8" xfId="0" applyNumberFormat="1" applyBorder="1" applyAlignment="1" applyProtection="1">
      <alignment horizontal="right"/>
      <protection hidden="1"/>
    </xf>
    <xf numFmtId="164" fontId="0" fillId="0" borderId="8" xfId="0" applyNumberFormat="1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1" fillId="0" borderId="8" xfId="0" applyFont="1" applyBorder="1" applyAlignment="1">
      <alignment/>
    </xf>
    <xf numFmtId="191" fontId="1" fillId="0" borderId="0" xfId="0" applyNumberFormat="1" applyFont="1" applyAlignment="1" applyProtection="1">
      <alignment horizontal="right"/>
      <protection hidden="1"/>
    </xf>
    <xf numFmtId="164" fontId="1" fillId="0" borderId="0" xfId="0" applyNumberFormat="1" applyFont="1" applyAlignment="1" applyProtection="1">
      <alignment horizontal="right"/>
      <protection hidden="1"/>
    </xf>
    <xf numFmtId="164" fontId="1" fillId="0" borderId="0" xfId="0" applyNumberFormat="1" applyFont="1" applyAlignment="1" applyProtection="1">
      <alignment/>
      <protection hidden="1"/>
    </xf>
    <xf numFmtId="0" fontId="1" fillId="0" borderId="8" xfId="0" applyFont="1" applyBorder="1" applyAlignment="1" applyProtection="1">
      <alignment/>
      <protection hidden="1"/>
    </xf>
    <xf numFmtId="191" fontId="1" fillId="0" borderId="8" xfId="0" applyNumberFormat="1" applyFont="1" applyBorder="1" applyAlignment="1" applyProtection="1">
      <alignment horizontal="right"/>
      <protection hidden="1"/>
    </xf>
    <xf numFmtId="164" fontId="1" fillId="0" borderId="8" xfId="0" applyNumberFormat="1" applyFont="1" applyBorder="1" applyAlignment="1" applyProtection="1">
      <alignment horizontal="right"/>
      <protection hidden="1"/>
    </xf>
    <xf numFmtId="164" fontId="1" fillId="0" borderId="8" xfId="0" applyNumberFormat="1" applyFont="1" applyBorder="1" applyAlignment="1" applyProtection="1">
      <alignment/>
      <protection hidden="1"/>
    </xf>
    <xf numFmtId="191" fontId="0" fillId="0" borderId="0" xfId="0" applyNumberFormat="1" applyAlignment="1" applyProtection="1">
      <alignment/>
      <protection hidden="1" locked="0"/>
    </xf>
    <xf numFmtId="0" fontId="0" fillId="0" borderId="2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191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 horizontal="right"/>
      <protection hidden="1"/>
    </xf>
    <xf numFmtId="0" fontId="1" fillId="0" borderId="2" xfId="0" applyFont="1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191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 horizontal="right"/>
      <protection hidden="1"/>
    </xf>
    <xf numFmtId="164" fontId="0" fillId="0" borderId="0" xfId="0" applyNumberForma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3" fillId="0" borderId="0" xfId="0" applyFont="1" applyAlignment="1" applyProtection="1">
      <alignment/>
      <protection hidden="1"/>
    </xf>
    <xf numFmtId="0" fontId="1" fillId="0" borderId="5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 hidden="1"/>
    </xf>
    <xf numFmtId="0" fontId="1" fillId="0" borderId="3" xfId="0" applyFont="1" applyBorder="1" applyAlignment="1" applyProtection="1">
      <alignment/>
      <protection hidden="1"/>
    </xf>
    <xf numFmtId="0" fontId="1" fillId="0" borderId="7" xfId="0" applyFont="1" applyBorder="1" applyAlignment="1" applyProtection="1">
      <alignment/>
      <protection hidden="1"/>
    </xf>
    <xf numFmtId="0" fontId="1" fillId="0" borderId="5" xfId="0" applyFont="1" applyBorder="1" applyAlignment="1" applyProtection="1">
      <alignment/>
      <protection hidden="1"/>
    </xf>
    <xf numFmtId="191" fontId="0" fillId="0" borderId="8" xfId="0" applyNumberFormat="1" applyBorder="1" applyAlignment="1" applyProtection="1">
      <alignment/>
      <protection hidden="1"/>
    </xf>
    <xf numFmtId="191" fontId="0" fillId="0" borderId="2" xfId="0" applyNumberFormat="1" applyBorder="1" applyAlignment="1" applyProtection="1">
      <alignment/>
      <protection hidden="1"/>
    </xf>
    <xf numFmtId="191" fontId="1" fillId="0" borderId="0" xfId="0" applyNumberFormat="1" applyFont="1" applyBorder="1" applyAlignment="1" applyProtection="1">
      <alignment/>
      <protection hidden="1"/>
    </xf>
    <xf numFmtId="191" fontId="0" fillId="0" borderId="8" xfId="0" applyNumberFormat="1" applyBorder="1" applyAlignment="1" applyProtection="1">
      <alignment/>
      <protection/>
    </xf>
    <xf numFmtId="191" fontId="1" fillId="0" borderId="8" xfId="0" applyNumberFormat="1" applyFont="1" applyBorder="1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9" xfId="0" applyBorder="1" applyAlignment="1">
      <alignment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175" fontId="0" fillId="0" borderId="6" xfId="0" applyNumberFormat="1" applyFont="1" applyBorder="1" applyAlignment="1" applyProtection="1">
      <alignment horizontal="center"/>
      <protection locked="0"/>
    </xf>
    <xf numFmtId="175" fontId="0" fillId="0" borderId="10" xfId="0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/>
      <protection locked="0"/>
    </xf>
    <xf numFmtId="175" fontId="0" fillId="0" borderId="4" xfId="0" applyNumberFormat="1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0" fillId="0" borderId="4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7" xfId="0" applyFont="1" applyBorder="1" applyAlignment="1">
      <alignment horizontal="center"/>
    </xf>
    <xf numFmtId="0" fontId="0" fillId="0" borderId="12" xfId="0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13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" xfId="0" applyBorder="1" applyAlignment="1" applyProtection="1">
      <alignment/>
      <protection/>
    </xf>
    <xf numFmtId="2" fontId="0" fillId="0" borderId="6" xfId="0" applyNumberFormat="1" applyFont="1" applyBorder="1" applyAlignment="1" applyProtection="1">
      <alignment horizontal="center"/>
      <protection locked="0"/>
    </xf>
    <xf numFmtId="191" fontId="0" fillId="0" borderId="0" xfId="0" applyNumberFormat="1" applyFont="1" applyAlignment="1" applyProtection="1">
      <alignment horizontal="right"/>
      <protection hidden="1"/>
    </xf>
    <xf numFmtId="191" fontId="0" fillId="0" borderId="0" xfId="0" applyNumberFormat="1" applyFont="1" applyAlignment="1" applyProtection="1">
      <alignment horizontal="right"/>
      <protection hidden="1" locked="0"/>
    </xf>
    <xf numFmtId="191" fontId="0" fillId="0" borderId="0" xfId="0" applyNumberFormat="1" applyFont="1" applyBorder="1" applyAlignment="1" applyProtection="1">
      <alignment horizontal="right"/>
      <protection hidden="1" locked="0"/>
    </xf>
    <xf numFmtId="164" fontId="0" fillId="0" borderId="0" xfId="0" applyNumberFormat="1" applyBorder="1" applyAlignment="1" applyProtection="1">
      <alignment horizontal="right"/>
      <protection hidden="1" locked="0"/>
    </xf>
    <xf numFmtId="164" fontId="0" fillId="0" borderId="0" xfId="0" applyNumberFormat="1" applyBorder="1" applyAlignment="1" applyProtection="1">
      <alignment/>
      <protection hidden="1" locked="0"/>
    </xf>
    <xf numFmtId="0" fontId="1" fillId="0" borderId="0" xfId="0" applyFont="1" applyBorder="1" applyAlignment="1" applyProtection="1">
      <alignment/>
      <protection hidden="1"/>
    </xf>
    <xf numFmtId="164" fontId="1" fillId="0" borderId="0" xfId="0" applyNumberFormat="1" applyFont="1" applyAlignment="1">
      <alignment/>
    </xf>
    <xf numFmtId="191" fontId="1" fillId="0" borderId="0" xfId="0" applyNumberFormat="1" applyFont="1" applyBorder="1" applyAlignment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Percent" xfId="22"/>
    <cellStyle name="Percent [2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Svs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Detailed"/>
      <sheetName val="Summa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0"/>
  <sheetViews>
    <sheetView tabSelected="1" view="pageBreakPreview" zoomScale="60" zoomScaleNormal="70" workbookViewId="0" topLeftCell="A1">
      <pane xSplit="1" topLeftCell="B1" activePane="topRight" state="frozen"/>
      <selection pane="topLeft" activeCell="A142" sqref="A142"/>
      <selection pane="topRight" activeCell="A2" sqref="A2"/>
    </sheetView>
  </sheetViews>
  <sheetFormatPr defaultColWidth="9.140625" defaultRowHeight="12.75"/>
  <cols>
    <col min="1" max="1" width="20.8515625" style="0" customWidth="1"/>
    <col min="2" max="13" width="10.7109375" style="0" customWidth="1"/>
    <col min="14" max="14" width="12.140625" style="67" customWidth="1"/>
    <col min="15" max="16384" width="9.140625" style="15" customWidth="1"/>
  </cols>
  <sheetData>
    <row r="1" spans="1:14" s="43" customFormat="1" ht="17.25" customHeight="1">
      <c r="A1" s="32" t="s">
        <v>13</v>
      </c>
      <c r="B1" s="141" t="s">
        <v>43</v>
      </c>
      <c r="C1" s="142"/>
      <c r="D1" s="111"/>
      <c r="E1" s="112"/>
      <c r="F1" s="142" t="s">
        <v>21</v>
      </c>
      <c r="G1" s="142"/>
      <c r="H1" s="142"/>
      <c r="I1" s="129" t="s">
        <v>42</v>
      </c>
      <c r="J1" s="129"/>
      <c r="K1" s="139" t="s">
        <v>26</v>
      </c>
      <c r="L1" s="139"/>
      <c r="M1" s="142" t="s">
        <v>22</v>
      </c>
      <c r="N1" s="111"/>
    </row>
    <row r="2" spans="1:14" s="36" customFormat="1" ht="17.25" customHeight="1">
      <c r="A2" s="31" t="s">
        <v>47</v>
      </c>
      <c r="B2" s="108" t="s">
        <v>44</v>
      </c>
      <c r="C2" s="107">
        <v>2.0834</v>
      </c>
      <c r="D2" s="106" t="s">
        <v>45</v>
      </c>
      <c r="E2" s="107">
        <v>2.0834</v>
      </c>
      <c r="F2" s="134" t="s">
        <v>48</v>
      </c>
      <c r="G2" s="134"/>
      <c r="H2" s="134"/>
      <c r="I2" s="134" t="s">
        <v>49</v>
      </c>
      <c r="J2" s="134"/>
      <c r="K2" s="134" t="s">
        <v>50</v>
      </c>
      <c r="L2" s="134"/>
      <c r="M2" s="134">
        <v>1</v>
      </c>
      <c r="N2" s="140"/>
    </row>
    <row r="3" spans="1:14" ht="17.25" customHeight="1">
      <c r="A3" s="28" t="s">
        <v>17</v>
      </c>
      <c r="B3" s="137" t="s">
        <v>46</v>
      </c>
      <c r="C3" s="138"/>
      <c r="D3" s="138"/>
      <c r="E3" s="138"/>
      <c r="F3" s="139" t="s">
        <v>20</v>
      </c>
      <c r="G3" s="139"/>
      <c r="H3" s="139"/>
      <c r="I3" s="139" t="s">
        <v>14</v>
      </c>
      <c r="J3" s="139"/>
      <c r="K3" s="139" t="s">
        <v>18</v>
      </c>
      <c r="L3" s="139"/>
      <c r="M3" s="111" t="s">
        <v>19</v>
      </c>
      <c r="N3" s="163"/>
    </row>
    <row r="4" spans="1:14" s="36" customFormat="1" ht="17.25" customHeight="1">
      <c r="A4" s="29">
        <v>123456789</v>
      </c>
      <c r="B4" s="131"/>
      <c r="C4" s="132"/>
      <c r="D4" s="132"/>
      <c r="E4" s="133"/>
      <c r="F4" s="134">
        <v>234567</v>
      </c>
      <c r="G4" s="134"/>
      <c r="H4" s="134"/>
      <c r="I4" s="164">
        <v>1</v>
      </c>
      <c r="J4" s="164"/>
      <c r="K4" s="134">
        <v>12</v>
      </c>
      <c r="L4" s="134"/>
      <c r="M4" s="135"/>
      <c r="N4" s="136"/>
    </row>
    <row r="5" spans="1:14" s="37" customFormat="1" ht="17.25" customHeight="1">
      <c r="A5" s="1"/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0</v>
      </c>
      <c r="I5" s="2" t="s">
        <v>1</v>
      </c>
      <c r="J5" s="2" t="s">
        <v>2</v>
      </c>
      <c r="K5" s="2" t="s">
        <v>3</v>
      </c>
      <c r="L5" s="2" t="s">
        <v>12</v>
      </c>
      <c r="M5" s="2" t="s">
        <v>4</v>
      </c>
      <c r="N5" s="65" t="s">
        <v>16</v>
      </c>
    </row>
    <row r="6" spans="1:14" ht="17.25" customHeight="1">
      <c r="A6" s="5" t="s">
        <v>5</v>
      </c>
      <c r="B6" s="49">
        <v>38</v>
      </c>
      <c r="C6" s="22">
        <f>VALUE(B9)</f>
        <v>40.0834</v>
      </c>
      <c r="D6" s="22">
        <f aca="true" t="shared" si="0" ref="D6:M6">VALUE(C9)</f>
        <v>42.166799999999995</v>
      </c>
      <c r="E6" s="22">
        <f t="shared" si="0"/>
        <v>44.25019999999999</v>
      </c>
      <c r="F6" s="22">
        <f t="shared" si="0"/>
        <v>46.33359999999999</v>
      </c>
      <c r="G6" s="22">
        <f t="shared" si="0"/>
        <v>48.41699999999999</v>
      </c>
      <c r="H6" s="22">
        <f t="shared" si="0"/>
        <v>50.500399999999985</v>
      </c>
      <c r="I6" s="22">
        <f t="shared" si="0"/>
        <v>52.58379999999998</v>
      </c>
      <c r="J6" s="22">
        <f t="shared" si="0"/>
        <v>54.66719999999998</v>
      </c>
      <c r="K6" s="22">
        <f t="shared" si="0"/>
        <v>56.75059999999998</v>
      </c>
      <c r="L6" s="22">
        <f t="shared" si="0"/>
        <v>58.833999999999975</v>
      </c>
      <c r="M6" s="22">
        <f t="shared" si="0"/>
        <v>60.91739999999997</v>
      </c>
      <c r="N6" s="38"/>
    </row>
    <row r="7" spans="1:14" s="41" customFormat="1" ht="17.25" customHeight="1">
      <c r="A7" s="11" t="s">
        <v>31</v>
      </c>
      <c r="B7" s="19">
        <v>2.0834</v>
      </c>
      <c r="C7" s="19">
        <v>2.0834</v>
      </c>
      <c r="D7" s="19">
        <v>2.0834</v>
      </c>
      <c r="E7" s="19">
        <v>2.0834</v>
      </c>
      <c r="F7" s="19">
        <v>2.0834</v>
      </c>
      <c r="G7" s="19">
        <v>2.0834</v>
      </c>
      <c r="H7" s="19">
        <v>2.0834</v>
      </c>
      <c r="I7" s="19">
        <v>2.0834</v>
      </c>
      <c r="J7" s="19">
        <v>2.0834</v>
      </c>
      <c r="K7" s="19">
        <v>2.0834</v>
      </c>
      <c r="L7" s="19">
        <v>2.0834</v>
      </c>
      <c r="M7" s="19">
        <v>2.0834</v>
      </c>
      <c r="N7" s="66">
        <f>SUM(B7:M7)</f>
        <v>25.00080000000001</v>
      </c>
    </row>
    <row r="8" spans="1:14" s="41" customFormat="1" ht="17.25" customHeight="1">
      <c r="A8" s="11" t="s">
        <v>32</v>
      </c>
      <c r="B8" s="19"/>
      <c r="C8" s="18"/>
      <c r="D8" s="18"/>
      <c r="E8" s="18"/>
      <c r="F8" s="18"/>
      <c r="G8" s="18"/>
      <c r="H8" s="20"/>
      <c r="I8" s="20"/>
      <c r="J8" s="20"/>
      <c r="K8" s="20"/>
      <c r="L8" s="20"/>
      <c r="M8" s="20"/>
      <c r="N8" s="66"/>
    </row>
    <row r="9" spans="1:14" ht="12.75">
      <c r="A9" s="4" t="s">
        <v>23</v>
      </c>
      <c r="B9" s="21">
        <f>SUM(B6+B7-B8)</f>
        <v>40.0834</v>
      </c>
      <c r="C9" s="21">
        <f>SUM(C6+C7-C8)</f>
        <v>42.166799999999995</v>
      </c>
      <c r="D9" s="21">
        <f>SUM(D6+D7-D8)</f>
        <v>44.25019999999999</v>
      </c>
      <c r="E9" s="21">
        <f>SUM(E6+E7-E8)</f>
        <v>46.33359999999999</v>
      </c>
      <c r="F9" s="21">
        <f aca="true" t="shared" si="1" ref="F9:M9">SUM(F6+F7-F8)</f>
        <v>48.41699999999999</v>
      </c>
      <c r="G9" s="21">
        <f t="shared" si="1"/>
        <v>50.500399999999985</v>
      </c>
      <c r="H9" s="21">
        <f t="shared" si="1"/>
        <v>52.58379999999998</v>
      </c>
      <c r="I9" s="21">
        <f t="shared" si="1"/>
        <v>54.66719999999998</v>
      </c>
      <c r="J9" s="21">
        <f t="shared" si="1"/>
        <v>56.75059999999998</v>
      </c>
      <c r="K9" s="21">
        <f t="shared" si="1"/>
        <v>58.833999999999975</v>
      </c>
      <c r="L9" s="21">
        <f t="shared" si="1"/>
        <v>60.91739999999997</v>
      </c>
      <c r="M9" s="21">
        <f t="shared" si="1"/>
        <v>63.00079999999997</v>
      </c>
      <c r="N9" s="66">
        <f>IF(VALUE(M9)&gt;(E2*K4*I4*2),(E2*K4*I4*2),M9)</f>
        <v>50.0016</v>
      </c>
    </row>
    <row r="10" spans="2:14" ht="12.75">
      <c r="B10" s="21"/>
      <c r="C10" s="22"/>
      <c r="D10" s="22"/>
      <c r="E10" s="22"/>
      <c r="F10" s="22"/>
      <c r="G10" s="22"/>
      <c r="H10" s="23"/>
      <c r="I10" s="23"/>
      <c r="J10" s="23"/>
      <c r="K10" s="23"/>
      <c r="L10" s="23"/>
      <c r="M10" s="23"/>
      <c r="N10" s="38"/>
    </row>
    <row r="11" spans="1:14" ht="12.75">
      <c r="A11" s="55" t="s">
        <v>37</v>
      </c>
      <c r="B11" s="51"/>
      <c r="C11" s="52"/>
      <c r="D11" s="52"/>
      <c r="E11" s="52"/>
      <c r="F11" s="52"/>
      <c r="G11" s="52"/>
      <c r="H11" s="53"/>
      <c r="I11" s="53"/>
      <c r="J11" s="53"/>
      <c r="K11" s="53"/>
      <c r="L11" s="53"/>
      <c r="M11" s="53"/>
      <c r="N11" s="54"/>
    </row>
    <row r="12" spans="1:14" ht="12.75">
      <c r="A12" s="45" t="s">
        <v>38</v>
      </c>
      <c r="B12" s="33">
        <v>0</v>
      </c>
      <c r="C12" s="34">
        <f>VALUE(B15)</f>
        <v>43</v>
      </c>
      <c r="D12" s="34">
        <f aca="true" t="shared" si="2" ref="D12:M12">VALUE(C15)</f>
        <v>41</v>
      </c>
      <c r="E12" s="34">
        <f t="shared" si="2"/>
        <v>41</v>
      </c>
      <c r="F12" s="34">
        <f t="shared" si="2"/>
        <v>41</v>
      </c>
      <c r="G12" s="34">
        <f t="shared" si="2"/>
        <v>39</v>
      </c>
      <c r="H12" s="34">
        <f t="shared" si="2"/>
        <v>39</v>
      </c>
      <c r="I12" s="34">
        <f t="shared" si="2"/>
        <v>39</v>
      </c>
      <c r="J12" s="34">
        <f t="shared" si="2"/>
        <v>39</v>
      </c>
      <c r="K12" s="34">
        <f t="shared" si="2"/>
        <v>38</v>
      </c>
      <c r="L12" s="34">
        <f t="shared" si="2"/>
        <v>38</v>
      </c>
      <c r="M12" s="34">
        <f t="shared" si="2"/>
        <v>38</v>
      </c>
      <c r="N12" s="39"/>
    </row>
    <row r="13" spans="1:14" s="41" customFormat="1" ht="12.75">
      <c r="A13" s="12" t="s">
        <v>31</v>
      </c>
      <c r="B13" s="19">
        <v>43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38"/>
    </row>
    <row r="14" spans="1:14" s="41" customFormat="1" ht="12.75">
      <c r="A14" s="11" t="s">
        <v>32</v>
      </c>
      <c r="B14" s="19"/>
      <c r="C14" s="18">
        <v>2</v>
      </c>
      <c r="D14" s="18"/>
      <c r="E14" s="18"/>
      <c r="F14" s="18">
        <v>2</v>
      </c>
      <c r="G14" s="18"/>
      <c r="H14" s="20"/>
      <c r="I14" s="20"/>
      <c r="J14" s="20">
        <v>1</v>
      </c>
      <c r="K14" s="20"/>
      <c r="L14" s="20"/>
      <c r="M14" s="20"/>
      <c r="N14" s="38"/>
    </row>
    <row r="15" spans="1:14" ht="12.75">
      <c r="A15" s="3" t="s">
        <v>23</v>
      </c>
      <c r="B15" s="21">
        <f>SUM(B12+B13-B14)</f>
        <v>43</v>
      </c>
      <c r="C15" s="21">
        <f aca="true" t="shared" si="3" ref="C15:M15">SUM(C12+C13-C14)</f>
        <v>41</v>
      </c>
      <c r="D15" s="21">
        <f t="shared" si="3"/>
        <v>41</v>
      </c>
      <c r="E15" s="21">
        <f t="shared" si="3"/>
        <v>41</v>
      </c>
      <c r="F15" s="21">
        <f t="shared" si="3"/>
        <v>39</v>
      </c>
      <c r="G15" s="21">
        <f t="shared" si="3"/>
        <v>39</v>
      </c>
      <c r="H15" s="21">
        <f t="shared" si="3"/>
        <v>39</v>
      </c>
      <c r="I15" s="21">
        <f t="shared" si="3"/>
        <v>39</v>
      </c>
      <c r="J15" s="21">
        <f t="shared" si="3"/>
        <v>38</v>
      </c>
      <c r="K15" s="21">
        <f t="shared" si="3"/>
        <v>38</v>
      </c>
      <c r="L15" s="21">
        <f t="shared" si="3"/>
        <v>38</v>
      </c>
      <c r="M15" s="21">
        <f t="shared" si="3"/>
        <v>38</v>
      </c>
      <c r="N15" s="66">
        <f>VALUE(M15)</f>
        <v>38</v>
      </c>
    </row>
    <row r="16" spans="1:14" ht="12.75">
      <c r="A16" s="3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38"/>
    </row>
    <row r="17" spans="1:14" ht="12.75">
      <c r="A17" s="46" t="s">
        <v>39</v>
      </c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38"/>
    </row>
    <row r="18" spans="1:14" ht="25.5">
      <c r="A18" s="47" t="s">
        <v>29</v>
      </c>
      <c r="B18" s="19">
        <v>14</v>
      </c>
      <c r="C18" s="22">
        <f>VALUE(B20)</f>
        <v>14</v>
      </c>
      <c r="D18" s="22">
        <f aca="true" t="shared" si="4" ref="D18:M18">VALUE(C20)</f>
        <v>14</v>
      </c>
      <c r="E18" s="22">
        <f t="shared" si="4"/>
        <v>14</v>
      </c>
      <c r="F18" s="22">
        <f t="shared" si="4"/>
        <v>14</v>
      </c>
      <c r="G18" s="22">
        <f t="shared" si="4"/>
        <v>14</v>
      </c>
      <c r="H18" s="22">
        <f t="shared" si="4"/>
        <v>14</v>
      </c>
      <c r="I18" s="22">
        <f t="shared" si="4"/>
        <v>14</v>
      </c>
      <c r="J18" s="22">
        <f t="shared" si="4"/>
        <v>14</v>
      </c>
      <c r="K18" s="22">
        <f t="shared" si="4"/>
        <v>14</v>
      </c>
      <c r="L18" s="22">
        <f t="shared" si="4"/>
        <v>14</v>
      </c>
      <c r="M18" s="22">
        <f t="shared" si="4"/>
        <v>14</v>
      </c>
      <c r="N18" s="38"/>
    </row>
    <row r="19" spans="1:14" s="41" customFormat="1" ht="12.75">
      <c r="A19" s="11" t="s">
        <v>32</v>
      </c>
      <c r="B19" s="19"/>
      <c r="C19" s="18"/>
      <c r="D19" s="18"/>
      <c r="E19" s="18"/>
      <c r="F19" s="18"/>
      <c r="G19" s="18"/>
      <c r="H19" s="20"/>
      <c r="I19" s="20"/>
      <c r="J19" s="20"/>
      <c r="K19" s="20"/>
      <c r="L19" s="20"/>
      <c r="M19" s="20"/>
      <c r="N19" s="38"/>
    </row>
    <row r="20" spans="1:14" ht="12.75">
      <c r="A20" s="3" t="s">
        <v>23</v>
      </c>
      <c r="B20" s="21">
        <f>SUM(B18-B19)</f>
        <v>14</v>
      </c>
      <c r="C20" s="22">
        <f>SUM(C18-C19)</f>
        <v>14</v>
      </c>
      <c r="D20" s="22">
        <f aca="true" t="shared" si="5" ref="D20:M20">SUM(D18-D19)</f>
        <v>14</v>
      </c>
      <c r="E20" s="22">
        <f t="shared" si="5"/>
        <v>14</v>
      </c>
      <c r="F20" s="22">
        <f t="shared" si="5"/>
        <v>14</v>
      </c>
      <c r="G20" s="22">
        <f t="shared" si="5"/>
        <v>14</v>
      </c>
      <c r="H20" s="22">
        <f t="shared" si="5"/>
        <v>14</v>
      </c>
      <c r="I20" s="22">
        <f t="shared" si="5"/>
        <v>14</v>
      </c>
      <c r="J20" s="22">
        <f t="shared" si="5"/>
        <v>14</v>
      </c>
      <c r="K20" s="22">
        <f t="shared" si="5"/>
        <v>14</v>
      </c>
      <c r="L20" s="22">
        <f t="shared" si="5"/>
        <v>14</v>
      </c>
      <c r="M20" s="22">
        <f t="shared" si="5"/>
        <v>14</v>
      </c>
      <c r="N20" s="66">
        <f>VALUE(M20)</f>
        <v>14</v>
      </c>
    </row>
    <row r="21" spans="1:14" ht="12.75">
      <c r="A21" s="3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38"/>
    </row>
    <row r="22" spans="1:14" ht="25.5">
      <c r="A22" s="47" t="s">
        <v>27</v>
      </c>
      <c r="B22" s="19">
        <v>14.4</v>
      </c>
      <c r="C22" s="22">
        <f>VALUE(B25)</f>
        <v>21.6</v>
      </c>
      <c r="D22" s="22">
        <f aca="true" t="shared" si="6" ref="D22:M22">VALUE(C25)</f>
        <v>21.6</v>
      </c>
      <c r="E22" s="22">
        <f t="shared" si="6"/>
        <v>21.6</v>
      </c>
      <c r="F22" s="22">
        <f t="shared" si="6"/>
        <v>21.6</v>
      </c>
      <c r="G22" s="22">
        <f t="shared" si="6"/>
        <v>21.6</v>
      </c>
      <c r="H22" s="22">
        <f t="shared" si="6"/>
        <v>21.6</v>
      </c>
      <c r="I22" s="22">
        <f t="shared" si="6"/>
        <v>21.6</v>
      </c>
      <c r="J22" s="22">
        <f t="shared" si="6"/>
        <v>21.6</v>
      </c>
      <c r="K22" s="22">
        <f t="shared" si="6"/>
        <v>21.6</v>
      </c>
      <c r="L22" s="22">
        <f t="shared" si="6"/>
        <v>21.6</v>
      </c>
      <c r="M22" s="22">
        <f t="shared" si="6"/>
        <v>21.6</v>
      </c>
      <c r="N22" s="38"/>
    </row>
    <row r="23" spans="1:14" s="42" customFormat="1" ht="12.75">
      <c r="A23" s="3" t="s">
        <v>31</v>
      </c>
      <c r="B23" s="63">
        <v>7.2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40">
        <f>SUM(B23:M23)</f>
        <v>7.2</v>
      </c>
    </row>
    <row r="24" spans="1:14" ht="12.75">
      <c r="A24" s="3" t="s">
        <v>32</v>
      </c>
      <c r="B24" s="63"/>
      <c r="C24" s="18"/>
      <c r="D24" s="18"/>
      <c r="E24" s="18"/>
      <c r="F24" s="18"/>
      <c r="G24" s="18"/>
      <c r="H24" s="20"/>
      <c r="I24" s="20"/>
      <c r="J24" s="20"/>
      <c r="K24" s="20"/>
      <c r="L24" s="20"/>
      <c r="M24" s="20"/>
      <c r="N24" s="38"/>
    </row>
    <row r="25" spans="1:14" ht="12.75">
      <c r="A25" s="3" t="s">
        <v>23</v>
      </c>
      <c r="B25" s="24">
        <f>SUM(B22+B23-B24)</f>
        <v>21.6</v>
      </c>
      <c r="C25" s="22">
        <f>SUM(C22+C23-C24)</f>
        <v>21.6</v>
      </c>
      <c r="D25" s="22">
        <f aca="true" t="shared" si="7" ref="D25:M25">SUM(D22+D23-D24)</f>
        <v>21.6</v>
      </c>
      <c r="E25" s="22">
        <f t="shared" si="7"/>
        <v>21.6</v>
      </c>
      <c r="F25" s="22">
        <f t="shared" si="7"/>
        <v>21.6</v>
      </c>
      <c r="G25" s="22">
        <f t="shared" si="7"/>
        <v>21.6</v>
      </c>
      <c r="H25" s="22">
        <f t="shared" si="7"/>
        <v>21.6</v>
      </c>
      <c r="I25" s="22">
        <f t="shared" si="7"/>
        <v>21.6</v>
      </c>
      <c r="J25" s="22">
        <f t="shared" si="7"/>
        <v>21.6</v>
      </c>
      <c r="K25" s="22">
        <f t="shared" si="7"/>
        <v>21.6</v>
      </c>
      <c r="L25" s="22">
        <f t="shared" si="7"/>
        <v>21.6</v>
      </c>
      <c r="M25" s="22">
        <f t="shared" si="7"/>
        <v>21.6</v>
      </c>
      <c r="N25" s="66">
        <f>VALUE(M25)</f>
        <v>21.6</v>
      </c>
    </row>
    <row r="26" spans="1:14" ht="12.75">
      <c r="A26" s="3"/>
      <c r="B26" s="24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66"/>
    </row>
    <row r="27" spans="1:14" ht="24" customHeight="1">
      <c r="A27" s="47" t="s">
        <v>28</v>
      </c>
      <c r="B27" s="49">
        <v>101.2</v>
      </c>
      <c r="C27" s="22">
        <f>VALUE(B29)</f>
        <v>101.2</v>
      </c>
      <c r="D27" s="22">
        <f aca="true" t="shared" si="8" ref="D27:M27">VALUE(C29)</f>
        <v>101.2</v>
      </c>
      <c r="E27" s="22">
        <f t="shared" si="8"/>
        <v>101.2</v>
      </c>
      <c r="F27" s="22">
        <f t="shared" si="8"/>
        <v>101.2</v>
      </c>
      <c r="G27" s="22">
        <f t="shared" si="8"/>
        <v>101.2</v>
      </c>
      <c r="H27" s="22">
        <f t="shared" si="8"/>
        <v>101.2</v>
      </c>
      <c r="I27" s="22">
        <f t="shared" si="8"/>
        <v>101.2</v>
      </c>
      <c r="J27" s="22">
        <f t="shared" si="8"/>
        <v>101.2</v>
      </c>
      <c r="K27" s="22">
        <f t="shared" si="8"/>
        <v>101.2</v>
      </c>
      <c r="L27" s="22">
        <f t="shared" si="8"/>
        <v>101.2</v>
      </c>
      <c r="M27" s="22">
        <f t="shared" si="8"/>
        <v>101.2</v>
      </c>
      <c r="N27" s="66"/>
    </row>
    <row r="28" spans="1:14" s="41" customFormat="1" ht="12.75">
      <c r="A28" s="13" t="s">
        <v>32</v>
      </c>
      <c r="B28" s="19"/>
      <c r="C28" s="18"/>
      <c r="D28" s="18"/>
      <c r="E28" s="18"/>
      <c r="F28" s="18"/>
      <c r="G28" s="18"/>
      <c r="H28" s="20"/>
      <c r="I28" s="20"/>
      <c r="J28" s="20"/>
      <c r="K28" s="20"/>
      <c r="L28" s="20"/>
      <c r="M28" s="20"/>
      <c r="N28" s="66"/>
    </row>
    <row r="29" spans="1:14" ht="12.75">
      <c r="A29" s="7" t="s">
        <v>23</v>
      </c>
      <c r="B29" s="21">
        <f>SUM(B27-B28)</f>
        <v>101.2</v>
      </c>
      <c r="C29" s="21">
        <f aca="true" t="shared" si="9" ref="C29:M29">SUM(C27-C28)</f>
        <v>101.2</v>
      </c>
      <c r="D29" s="21">
        <f t="shared" si="9"/>
        <v>101.2</v>
      </c>
      <c r="E29" s="21">
        <f t="shared" si="9"/>
        <v>101.2</v>
      </c>
      <c r="F29" s="21">
        <f t="shared" si="9"/>
        <v>101.2</v>
      </c>
      <c r="G29" s="21">
        <f t="shared" si="9"/>
        <v>101.2</v>
      </c>
      <c r="H29" s="21">
        <f t="shared" si="9"/>
        <v>101.2</v>
      </c>
      <c r="I29" s="21">
        <f t="shared" si="9"/>
        <v>101.2</v>
      </c>
      <c r="J29" s="21">
        <f t="shared" si="9"/>
        <v>101.2</v>
      </c>
      <c r="K29" s="21">
        <f t="shared" si="9"/>
        <v>101.2</v>
      </c>
      <c r="L29" s="21">
        <f t="shared" si="9"/>
        <v>101.2</v>
      </c>
      <c r="M29" s="21">
        <f t="shared" si="9"/>
        <v>101.2</v>
      </c>
      <c r="N29" s="66">
        <f>VALUE(M29)</f>
        <v>101.2</v>
      </c>
    </row>
    <row r="30" spans="1:14" ht="12.75">
      <c r="A30" s="7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66"/>
    </row>
    <row r="31" spans="1:14" ht="17.25" customHeight="1">
      <c r="A31" s="125" t="s">
        <v>33</v>
      </c>
      <c r="B31" s="125"/>
      <c r="C31" s="125"/>
      <c r="D31" s="125"/>
      <c r="E31" s="125"/>
      <c r="F31" s="44"/>
      <c r="G31" s="44"/>
      <c r="H31" s="44"/>
      <c r="I31" s="44"/>
      <c r="J31" s="44"/>
      <c r="K31" s="44"/>
      <c r="L31" s="9"/>
      <c r="M31" s="171">
        <f>SUM(M29*0.5)</f>
        <v>50.6</v>
      </c>
      <c r="N31" s="172">
        <f>VALUE(M31)</f>
        <v>50.6</v>
      </c>
    </row>
    <row r="32" spans="1:14" ht="17.25" customHeight="1">
      <c r="A32" s="77" t="s">
        <v>75</v>
      </c>
      <c r="B32" s="166">
        <v>0</v>
      </c>
      <c r="C32" s="165">
        <f>B32-B33</f>
        <v>0</v>
      </c>
      <c r="D32" s="165">
        <f aca="true" t="shared" si="10" ref="D32:N32">C32-C33</f>
        <v>0</v>
      </c>
      <c r="E32" s="165">
        <f t="shared" si="10"/>
        <v>0</v>
      </c>
      <c r="F32" s="165">
        <f t="shared" si="10"/>
        <v>0</v>
      </c>
      <c r="G32" s="165">
        <f t="shared" si="10"/>
        <v>0</v>
      </c>
      <c r="H32" s="165">
        <f t="shared" si="10"/>
        <v>0</v>
      </c>
      <c r="I32" s="165">
        <f t="shared" si="10"/>
        <v>0</v>
      </c>
      <c r="J32" s="165">
        <f t="shared" si="10"/>
        <v>0</v>
      </c>
      <c r="K32" s="165">
        <f t="shared" si="10"/>
        <v>0</v>
      </c>
      <c r="L32" s="165">
        <f t="shared" si="10"/>
        <v>0</v>
      </c>
      <c r="M32" s="165">
        <f t="shared" si="10"/>
        <v>0</v>
      </c>
      <c r="N32" s="165">
        <f t="shared" si="10"/>
        <v>0</v>
      </c>
    </row>
    <row r="33" spans="1:14" ht="17.25" customHeight="1">
      <c r="A33" s="170" t="s">
        <v>76</v>
      </c>
      <c r="B33" s="167">
        <v>0</v>
      </c>
      <c r="C33" s="167">
        <v>0</v>
      </c>
      <c r="D33" s="167">
        <v>0</v>
      </c>
      <c r="E33" s="168">
        <v>0</v>
      </c>
      <c r="F33" s="168">
        <v>0</v>
      </c>
      <c r="G33" s="168">
        <v>0</v>
      </c>
      <c r="H33" s="169">
        <v>0</v>
      </c>
      <c r="I33" s="169">
        <v>0</v>
      </c>
      <c r="J33" s="169">
        <v>0</v>
      </c>
      <c r="K33" s="169">
        <v>0</v>
      </c>
      <c r="L33" s="169">
        <v>0</v>
      </c>
      <c r="M33" s="169">
        <v>0</v>
      </c>
      <c r="N33" s="66">
        <f>SUM(B33:M33)</f>
        <v>0</v>
      </c>
    </row>
    <row r="34" spans="1:14" ht="12.75">
      <c r="A34" s="17" t="s">
        <v>25</v>
      </c>
      <c r="B34" s="17"/>
      <c r="C34" s="155" t="s">
        <v>24</v>
      </c>
      <c r="D34" s="155"/>
      <c r="E34" s="17"/>
      <c r="F34" s="155" t="s">
        <v>30</v>
      </c>
      <c r="G34" s="155"/>
      <c r="H34" s="155"/>
      <c r="I34" s="155"/>
      <c r="J34" s="155"/>
      <c r="K34" s="155"/>
      <c r="L34" s="155" t="s">
        <v>24</v>
      </c>
      <c r="M34" s="155"/>
      <c r="N34" s="64"/>
    </row>
    <row r="35" spans="1:13" ht="12.75">
      <c r="A35" s="154"/>
      <c r="B35" s="154"/>
      <c r="C35" s="154"/>
      <c r="D35" s="154"/>
      <c r="E35" s="6"/>
      <c r="F35" s="154"/>
      <c r="G35" s="154"/>
      <c r="H35" s="154"/>
      <c r="I35" s="154"/>
      <c r="J35" s="154"/>
      <c r="K35" s="154"/>
      <c r="L35" s="154"/>
      <c r="M35" s="154"/>
    </row>
    <row r="36" spans="1:13" ht="12.75">
      <c r="A36" s="154"/>
      <c r="B36" s="154"/>
      <c r="C36" s="154"/>
      <c r="D36" s="154"/>
      <c r="F36" s="154"/>
      <c r="G36" s="154"/>
      <c r="H36" s="154"/>
      <c r="I36" s="154"/>
      <c r="J36" s="154"/>
      <c r="K36" s="154"/>
      <c r="L36" s="154"/>
      <c r="M36" s="154"/>
    </row>
    <row r="37" spans="1:13" s="41" customFormat="1" ht="12.75">
      <c r="A37" s="68"/>
      <c r="B37" s="68"/>
      <c r="C37" s="68"/>
      <c r="D37" s="68"/>
      <c r="E37" s="68"/>
      <c r="F37" s="68"/>
      <c r="G37" s="125"/>
      <c r="H37" s="125"/>
      <c r="I37" s="125"/>
      <c r="J37" s="125"/>
      <c r="K37" s="125"/>
      <c r="L37" s="68"/>
      <c r="M37" s="68"/>
    </row>
    <row r="38" spans="1:13" s="41" customFormat="1" ht="12.75">
      <c r="A38" s="69"/>
      <c r="B38" s="69"/>
      <c r="C38" s="69"/>
      <c r="D38" s="69"/>
      <c r="E38" s="68"/>
      <c r="F38" s="68"/>
      <c r="G38" s="68"/>
      <c r="H38" s="68"/>
      <c r="I38" s="68"/>
      <c r="J38" s="68"/>
      <c r="K38" s="68"/>
      <c r="L38" s="68"/>
      <c r="M38" s="68"/>
    </row>
    <row r="39" spans="1:13" s="41" customFormat="1" ht="12.7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1:13" s="41" customFormat="1" ht="12.7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1:13" s="41" customFormat="1" ht="13.5" thickBo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1:14" ht="12.75">
      <c r="A42" s="30" t="s">
        <v>13</v>
      </c>
      <c r="B42" s="141" t="s">
        <v>43</v>
      </c>
      <c r="C42" s="142"/>
      <c r="D42" s="111"/>
      <c r="E42" s="112"/>
      <c r="F42" s="142" t="s">
        <v>21</v>
      </c>
      <c r="G42" s="142"/>
      <c r="H42" s="142"/>
      <c r="I42" s="129" t="s">
        <v>42</v>
      </c>
      <c r="J42" s="129"/>
      <c r="K42" s="152" t="s">
        <v>26</v>
      </c>
      <c r="L42" s="152"/>
      <c r="M42" s="150" t="s">
        <v>22</v>
      </c>
      <c r="N42" s="151"/>
    </row>
    <row r="43" spans="1:14" s="41" customFormat="1" ht="12.75">
      <c r="A43" s="31" t="s">
        <v>47</v>
      </c>
      <c r="B43" s="108" t="s">
        <v>44</v>
      </c>
      <c r="C43" s="107">
        <v>0.8334</v>
      </c>
      <c r="D43" s="106" t="s">
        <v>45</v>
      </c>
      <c r="E43" s="107">
        <v>0.8334</v>
      </c>
      <c r="F43" s="134" t="s">
        <v>51</v>
      </c>
      <c r="G43" s="134"/>
      <c r="H43" s="134"/>
      <c r="I43" s="134" t="s">
        <v>52</v>
      </c>
      <c r="J43" s="134"/>
      <c r="K43" s="134" t="s">
        <v>53</v>
      </c>
      <c r="L43" s="134"/>
      <c r="M43" s="134">
        <v>1</v>
      </c>
      <c r="N43" s="140"/>
    </row>
    <row r="44" spans="1:14" ht="12.75">
      <c r="A44" s="28" t="s">
        <v>17</v>
      </c>
      <c r="B44" s="137" t="s">
        <v>46</v>
      </c>
      <c r="C44" s="138"/>
      <c r="D44" s="138"/>
      <c r="E44" s="138"/>
      <c r="F44" s="139" t="s">
        <v>20</v>
      </c>
      <c r="G44" s="139"/>
      <c r="H44" s="139"/>
      <c r="I44" s="139" t="s">
        <v>14</v>
      </c>
      <c r="J44" s="139"/>
      <c r="K44" s="139" t="s">
        <v>18</v>
      </c>
      <c r="L44" s="139"/>
      <c r="M44" s="142" t="s">
        <v>19</v>
      </c>
      <c r="N44" s="153"/>
    </row>
    <row r="45" spans="1:14" s="41" customFormat="1" ht="12.75">
      <c r="A45" s="29">
        <v>234567891</v>
      </c>
      <c r="B45" s="131">
        <v>100100</v>
      </c>
      <c r="C45" s="132"/>
      <c r="D45" s="132"/>
      <c r="E45" s="133"/>
      <c r="F45" s="134">
        <v>258693</v>
      </c>
      <c r="G45" s="134"/>
      <c r="H45" s="134"/>
      <c r="I45" s="134">
        <v>1</v>
      </c>
      <c r="J45" s="134"/>
      <c r="K45" s="134">
        <v>12</v>
      </c>
      <c r="L45" s="134"/>
      <c r="M45" s="135"/>
      <c r="N45" s="136"/>
    </row>
    <row r="46" spans="1:14" ht="12.75">
      <c r="A46" s="1"/>
      <c r="B46" s="2" t="s">
        <v>6</v>
      </c>
      <c r="C46" s="2" t="s">
        <v>7</v>
      </c>
      <c r="D46" s="2" t="s">
        <v>8</v>
      </c>
      <c r="E46" s="2" t="s">
        <v>9</v>
      </c>
      <c r="F46" s="2" t="s">
        <v>10</v>
      </c>
      <c r="G46" s="2" t="s">
        <v>11</v>
      </c>
      <c r="H46" s="2" t="s">
        <v>0</v>
      </c>
      <c r="I46" s="2" t="s">
        <v>1</v>
      </c>
      <c r="J46" s="2" t="s">
        <v>2</v>
      </c>
      <c r="K46" s="2" t="s">
        <v>3</v>
      </c>
      <c r="L46" s="2" t="s">
        <v>12</v>
      </c>
      <c r="M46" s="2" t="s">
        <v>4</v>
      </c>
      <c r="N46" s="65" t="s">
        <v>16</v>
      </c>
    </row>
    <row r="47" spans="1:14" ht="12.75">
      <c r="A47" s="5" t="s">
        <v>5</v>
      </c>
      <c r="B47" s="19"/>
      <c r="C47" s="22">
        <f aca="true" t="shared" si="11" ref="C47:M47">VALUE(B50)</f>
        <v>0</v>
      </c>
      <c r="D47" s="22">
        <f t="shared" si="11"/>
        <v>0</v>
      </c>
      <c r="E47" s="22">
        <f t="shared" si="11"/>
        <v>0</v>
      </c>
      <c r="F47" s="22">
        <f t="shared" si="11"/>
        <v>0.8334</v>
      </c>
      <c r="G47" s="22">
        <f t="shared" si="11"/>
        <v>1.6668</v>
      </c>
      <c r="H47" s="22">
        <f t="shared" si="11"/>
        <v>2.5002</v>
      </c>
      <c r="I47" s="22">
        <f t="shared" si="11"/>
        <v>3.3336</v>
      </c>
      <c r="J47" s="22">
        <f t="shared" si="11"/>
        <v>4.167</v>
      </c>
      <c r="K47" s="22">
        <f t="shared" si="11"/>
        <v>5.0004</v>
      </c>
      <c r="L47" s="22">
        <f t="shared" si="11"/>
        <v>5.8338</v>
      </c>
      <c r="M47" s="22">
        <f t="shared" si="11"/>
        <v>6.6672</v>
      </c>
      <c r="N47" s="38"/>
    </row>
    <row r="48" spans="1:14" ht="12.75">
      <c r="A48" s="11" t="s">
        <v>31</v>
      </c>
      <c r="B48" s="19"/>
      <c r="C48" s="19"/>
      <c r="D48" s="19"/>
      <c r="E48" s="19">
        <v>0.8334</v>
      </c>
      <c r="F48" s="19">
        <v>0.8334</v>
      </c>
      <c r="G48" s="19">
        <v>0.8334</v>
      </c>
      <c r="H48" s="19">
        <v>0.8334</v>
      </c>
      <c r="I48" s="19">
        <v>0.8334</v>
      </c>
      <c r="J48" s="19">
        <v>0.8334</v>
      </c>
      <c r="K48" s="19">
        <v>0.8334</v>
      </c>
      <c r="L48" s="19">
        <v>0.8334</v>
      </c>
      <c r="M48" s="19">
        <v>0.8334</v>
      </c>
      <c r="N48" s="66">
        <f>SUM(B48:M48)</f>
        <v>7.5006</v>
      </c>
    </row>
    <row r="49" spans="1:14" ht="12.75">
      <c r="A49" s="11" t="s">
        <v>32</v>
      </c>
      <c r="B49" s="19"/>
      <c r="C49" s="18"/>
      <c r="D49" s="18"/>
      <c r="E49" s="18"/>
      <c r="F49" s="18"/>
      <c r="G49" s="18"/>
      <c r="H49" s="20"/>
      <c r="I49" s="20"/>
      <c r="J49" s="20"/>
      <c r="K49" s="20"/>
      <c r="L49" s="20"/>
      <c r="M49" s="20"/>
      <c r="N49" s="66"/>
    </row>
    <row r="50" spans="1:14" ht="12.75">
      <c r="A50" s="4" t="s">
        <v>23</v>
      </c>
      <c r="B50" s="21">
        <f aca="true" t="shared" si="12" ref="B50:M50">SUM(B47+B48-B49)</f>
        <v>0</v>
      </c>
      <c r="C50" s="21">
        <f t="shared" si="12"/>
        <v>0</v>
      </c>
      <c r="D50" s="21">
        <f t="shared" si="12"/>
        <v>0</v>
      </c>
      <c r="E50" s="21">
        <f t="shared" si="12"/>
        <v>0.8334</v>
      </c>
      <c r="F50" s="21">
        <f t="shared" si="12"/>
        <v>1.6668</v>
      </c>
      <c r="G50" s="21">
        <f t="shared" si="12"/>
        <v>2.5002</v>
      </c>
      <c r="H50" s="21">
        <f t="shared" si="12"/>
        <v>3.3336</v>
      </c>
      <c r="I50" s="21">
        <f t="shared" si="12"/>
        <v>4.167</v>
      </c>
      <c r="J50" s="21">
        <f t="shared" si="12"/>
        <v>5.0004</v>
      </c>
      <c r="K50" s="21">
        <f t="shared" si="12"/>
        <v>5.8338</v>
      </c>
      <c r="L50" s="21">
        <f t="shared" si="12"/>
        <v>6.6672</v>
      </c>
      <c r="M50" s="21">
        <f t="shared" si="12"/>
        <v>7.5006</v>
      </c>
      <c r="N50" s="66">
        <f>IF(VALUE(M50)&gt;(E43*K45*I45*2),(E43*K45*I45*2),M50)</f>
        <v>7.5006</v>
      </c>
    </row>
    <row r="51" spans="2:14" ht="12.75">
      <c r="B51" s="21"/>
      <c r="C51" s="22"/>
      <c r="D51" s="22"/>
      <c r="E51" s="22"/>
      <c r="F51" s="22"/>
      <c r="G51" s="22"/>
      <c r="H51" s="23"/>
      <c r="I51" s="23"/>
      <c r="J51" s="23"/>
      <c r="K51" s="23"/>
      <c r="L51" s="23"/>
      <c r="M51" s="23"/>
      <c r="N51" s="66"/>
    </row>
    <row r="52" spans="1:14" ht="12.75">
      <c r="A52" s="55" t="s">
        <v>37</v>
      </c>
      <c r="B52" s="51"/>
      <c r="C52" s="52"/>
      <c r="D52" s="52"/>
      <c r="E52" s="52"/>
      <c r="F52" s="52"/>
      <c r="G52" s="52"/>
      <c r="H52" s="53"/>
      <c r="I52" s="53"/>
      <c r="J52" s="53"/>
      <c r="K52" s="53"/>
      <c r="L52" s="53"/>
      <c r="M52" s="53"/>
      <c r="N52" s="98"/>
    </row>
    <row r="53" spans="1:14" ht="12.75" customHeight="1">
      <c r="A53" s="50" t="s">
        <v>38</v>
      </c>
      <c r="B53" s="33">
        <v>0</v>
      </c>
      <c r="C53" s="34">
        <f aca="true" t="shared" si="13" ref="C53:M53">VALUE(B56)</f>
        <v>0</v>
      </c>
      <c r="D53" s="34">
        <f t="shared" si="13"/>
        <v>0</v>
      </c>
      <c r="E53" s="34">
        <f t="shared" si="13"/>
        <v>0</v>
      </c>
      <c r="F53" s="34">
        <f t="shared" si="13"/>
        <v>0</v>
      </c>
      <c r="G53" s="34">
        <f t="shared" si="13"/>
        <v>0</v>
      </c>
      <c r="H53" s="34">
        <f t="shared" si="13"/>
        <v>0</v>
      </c>
      <c r="I53" s="34">
        <f t="shared" si="13"/>
        <v>0</v>
      </c>
      <c r="J53" s="34">
        <f t="shared" si="13"/>
        <v>0</v>
      </c>
      <c r="K53" s="34">
        <f t="shared" si="13"/>
        <v>0</v>
      </c>
      <c r="L53" s="34">
        <f t="shared" si="13"/>
        <v>0</v>
      </c>
      <c r="M53" s="34">
        <f t="shared" si="13"/>
        <v>0</v>
      </c>
      <c r="N53" s="99"/>
    </row>
    <row r="54" spans="1:14" ht="12.75">
      <c r="A54" s="12" t="s">
        <v>31</v>
      </c>
      <c r="B54" s="19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66"/>
    </row>
    <row r="55" spans="1:14" ht="12.75">
      <c r="A55" s="11" t="s">
        <v>32</v>
      </c>
      <c r="B55" s="19"/>
      <c r="C55" s="18"/>
      <c r="D55" s="18"/>
      <c r="E55" s="18"/>
      <c r="F55" s="18"/>
      <c r="G55" s="18"/>
      <c r="H55" s="20"/>
      <c r="I55" s="20"/>
      <c r="J55" s="20"/>
      <c r="K55" s="20"/>
      <c r="L55" s="20"/>
      <c r="M55" s="20"/>
      <c r="N55" s="66"/>
    </row>
    <row r="56" spans="1:14" ht="12.75">
      <c r="A56" s="3" t="s">
        <v>23</v>
      </c>
      <c r="B56" s="21">
        <f>SUM(B53+B54-B55)</f>
        <v>0</v>
      </c>
      <c r="C56" s="21">
        <f aca="true" t="shared" si="14" ref="C56:M56">SUM(C53+C54-C55)</f>
        <v>0</v>
      </c>
      <c r="D56" s="21">
        <f t="shared" si="14"/>
        <v>0</v>
      </c>
      <c r="E56" s="21">
        <f t="shared" si="14"/>
        <v>0</v>
      </c>
      <c r="F56" s="21">
        <f t="shared" si="14"/>
        <v>0</v>
      </c>
      <c r="G56" s="21">
        <f t="shared" si="14"/>
        <v>0</v>
      </c>
      <c r="H56" s="21">
        <f t="shared" si="14"/>
        <v>0</v>
      </c>
      <c r="I56" s="21">
        <f t="shared" si="14"/>
        <v>0</v>
      </c>
      <c r="J56" s="21">
        <f t="shared" si="14"/>
        <v>0</v>
      </c>
      <c r="K56" s="21">
        <f t="shared" si="14"/>
        <v>0</v>
      </c>
      <c r="L56" s="21">
        <f t="shared" si="14"/>
        <v>0</v>
      </c>
      <c r="M56" s="21">
        <f t="shared" si="14"/>
        <v>0</v>
      </c>
      <c r="N56" s="66">
        <f>VALUE(M56)</f>
        <v>0</v>
      </c>
    </row>
    <row r="57" spans="1:14" ht="12.75">
      <c r="A57" s="3"/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66"/>
    </row>
    <row r="58" spans="1:14" ht="12.75">
      <c r="A58" s="14" t="s">
        <v>39</v>
      </c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66"/>
    </row>
    <row r="59" spans="1:14" ht="25.5">
      <c r="A59" s="47" t="s">
        <v>29</v>
      </c>
      <c r="B59" s="49"/>
      <c r="C59" s="22">
        <f aca="true" t="shared" si="15" ref="C59:M59">VALUE(B61)</f>
        <v>0</v>
      </c>
      <c r="D59" s="22">
        <f t="shared" si="15"/>
        <v>0</v>
      </c>
      <c r="E59" s="22">
        <f t="shared" si="15"/>
        <v>0</v>
      </c>
      <c r="F59" s="22">
        <f t="shared" si="15"/>
        <v>0</v>
      </c>
      <c r="G59" s="22">
        <f t="shared" si="15"/>
        <v>0</v>
      </c>
      <c r="H59" s="22">
        <f t="shared" si="15"/>
        <v>0</v>
      </c>
      <c r="I59" s="22">
        <f t="shared" si="15"/>
        <v>0</v>
      </c>
      <c r="J59" s="22">
        <f t="shared" si="15"/>
        <v>0</v>
      </c>
      <c r="K59" s="22">
        <f t="shared" si="15"/>
        <v>0</v>
      </c>
      <c r="L59" s="22">
        <f t="shared" si="15"/>
        <v>0</v>
      </c>
      <c r="M59" s="22">
        <f t="shared" si="15"/>
        <v>0</v>
      </c>
      <c r="N59" s="66"/>
    </row>
    <row r="60" spans="1:14" ht="12.75">
      <c r="A60" s="11" t="s">
        <v>32</v>
      </c>
      <c r="B60" s="19"/>
      <c r="C60" s="18"/>
      <c r="D60" s="18"/>
      <c r="E60" s="18"/>
      <c r="F60" s="18"/>
      <c r="G60" s="18"/>
      <c r="H60" s="20"/>
      <c r="I60" s="20"/>
      <c r="J60" s="20"/>
      <c r="K60" s="20"/>
      <c r="L60" s="20"/>
      <c r="M60" s="20"/>
      <c r="N60" s="66"/>
    </row>
    <row r="61" spans="1:14" ht="12.75">
      <c r="A61" s="3" t="s">
        <v>23</v>
      </c>
      <c r="B61" s="21">
        <f aca="true" t="shared" si="16" ref="B61:M61">SUM(B59-B60)</f>
        <v>0</v>
      </c>
      <c r="C61" s="22">
        <f t="shared" si="16"/>
        <v>0</v>
      </c>
      <c r="D61" s="22">
        <f t="shared" si="16"/>
        <v>0</v>
      </c>
      <c r="E61" s="22">
        <f t="shared" si="16"/>
        <v>0</v>
      </c>
      <c r="F61" s="22">
        <f t="shared" si="16"/>
        <v>0</v>
      </c>
      <c r="G61" s="22">
        <f t="shared" si="16"/>
        <v>0</v>
      </c>
      <c r="H61" s="22">
        <f t="shared" si="16"/>
        <v>0</v>
      </c>
      <c r="I61" s="22">
        <f t="shared" si="16"/>
        <v>0</v>
      </c>
      <c r="J61" s="22">
        <f t="shared" si="16"/>
        <v>0</v>
      </c>
      <c r="K61" s="22">
        <f t="shared" si="16"/>
        <v>0</v>
      </c>
      <c r="L61" s="22">
        <f t="shared" si="16"/>
        <v>0</v>
      </c>
      <c r="M61" s="22">
        <f t="shared" si="16"/>
        <v>0</v>
      </c>
      <c r="N61" s="66">
        <f>VALUE(M61)</f>
        <v>0</v>
      </c>
    </row>
    <row r="62" spans="1:14" ht="12.75">
      <c r="A62" s="3"/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66"/>
    </row>
    <row r="63" spans="1:14" ht="25.5">
      <c r="A63" s="47" t="s">
        <v>27</v>
      </c>
      <c r="B63" s="49"/>
      <c r="C63" s="22">
        <f>VALUE(B66)</f>
        <v>0</v>
      </c>
      <c r="D63" s="22">
        <f aca="true" t="shared" si="17" ref="D63:M63">VALUE(C66)</f>
        <v>0</v>
      </c>
      <c r="E63" s="22">
        <f t="shared" si="17"/>
        <v>0</v>
      </c>
      <c r="F63" s="22">
        <f t="shared" si="17"/>
        <v>11</v>
      </c>
      <c r="G63" s="22">
        <f t="shared" si="17"/>
        <v>12</v>
      </c>
      <c r="H63" s="22">
        <f t="shared" si="17"/>
        <v>13</v>
      </c>
      <c r="I63" s="22">
        <f t="shared" si="17"/>
        <v>14</v>
      </c>
      <c r="J63" s="22">
        <f t="shared" si="17"/>
        <v>15</v>
      </c>
      <c r="K63" s="22">
        <f t="shared" si="17"/>
        <v>16</v>
      </c>
      <c r="L63" s="22">
        <f t="shared" si="17"/>
        <v>17</v>
      </c>
      <c r="M63" s="22">
        <f t="shared" si="17"/>
        <v>18</v>
      </c>
      <c r="N63" s="66"/>
    </row>
    <row r="64" spans="1:14" ht="12.75">
      <c r="A64" s="3" t="s">
        <v>31</v>
      </c>
      <c r="B64" s="63"/>
      <c r="C64" s="20"/>
      <c r="D64" s="20"/>
      <c r="E64" s="20">
        <v>11</v>
      </c>
      <c r="F64" s="20">
        <v>1</v>
      </c>
      <c r="G64" s="20">
        <v>1</v>
      </c>
      <c r="H64" s="20">
        <v>1</v>
      </c>
      <c r="I64" s="20">
        <v>1</v>
      </c>
      <c r="J64" s="20">
        <v>1</v>
      </c>
      <c r="K64" s="20">
        <v>1</v>
      </c>
      <c r="L64" s="20">
        <v>1</v>
      </c>
      <c r="M64" s="20">
        <v>1</v>
      </c>
      <c r="N64" s="40">
        <f>SUM(B64:M64)</f>
        <v>19</v>
      </c>
    </row>
    <row r="65" spans="1:14" ht="12.75">
      <c r="A65" s="3" t="s">
        <v>32</v>
      </c>
      <c r="B65" s="63"/>
      <c r="C65" s="18"/>
      <c r="D65" s="18"/>
      <c r="E65" s="18"/>
      <c r="F65" s="18"/>
      <c r="G65" s="18"/>
      <c r="H65" s="20"/>
      <c r="I65" s="20"/>
      <c r="J65" s="20"/>
      <c r="K65" s="20"/>
      <c r="L65" s="20"/>
      <c r="M65" s="20"/>
      <c r="N65" s="66"/>
    </row>
    <row r="66" spans="1:14" ht="12.75">
      <c r="A66" s="3" t="s">
        <v>23</v>
      </c>
      <c r="B66" s="24">
        <f aca="true" t="shared" si="18" ref="B66:M66">SUM(B63+B64-B65)</f>
        <v>0</v>
      </c>
      <c r="C66" s="22">
        <f t="shared" si="18"/>
        <v>0</v>
      </c>
      <c r="D66" s="22">
        <f t="shared" si="18"/>
        <v>0</v>
      </c>
      <c r="E66" s="22">
        <f t="shared" si="18"/>
        <v>11</v>
      </c>
      <c r="F66" s="22">
        <f t="shared" si="18"/>
        <v>12</v>
      </c>
      <c r="G66" s="22">
        <f t="shared" si="18"/>
        <v>13</v>
      </c>
      <c r="H66" s="22">
        <f t="shared" si="18"/>
        <v>14</v>
      </c>
      <c r="I66" s="22">
        <f t="shared" si="18"/>
        <v>15</v>
      </c>
      <c r="J66" s="22">
        <f t="shared" si="18"/>
        <v>16</v>
      </c>
      <c r="K66" s="22">
        <f t="shared" si="18"/>
        <v>17</v>
      </c>
      <c r="L66" s="22">
        <f t="shared" si="18"/>
        <v>18</v>
      </c>
      <c r="M66" s="22">
        <f t="shared" si="18"/>
        <v>19</v>
      </c>
      <c r="N66" s="66">
        <f>VALUE(M66)</f>
        <v>19</v>
      </c>
    </row>
    <row r="67" spans="1:14" ht="12.75">
      <c r="A67" s="3"/>
      <c r="B67" s="24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66"/>
    </row>
    <row r="68" spans="1:14" ht="24" customHeight="1">
      <c r="A68" s="47" t="s">
        <v>28</v>
      </c>
      <c r="B68" s="19"/>
      <c r="C68" s="22">
        <f>VALUE(B70)</f>
        <v>0</v>
      </c>
      <c r="D68" s="22">
        <f aca="true" t="shared" si="19" ref="D68:M68">VALUE(C70)</f>
        <v>0</v>
      </c>
      <c r="E68" s="22">
        <f t="shared" si="19"/>
        <v>0</v>
      </c>
      <c r="F68" s="22">
        <f t="shared" si="19"/>
        <v>0</v>
      </c>
      <c r="G68" s="22">
        <f t="shared" si="19"/>
        <v>0</v>
      </c>
      <c r="H68" s="22">
        <f t="shared" si="19"/>
        <v>0</v>
      </c>
      <c r="I68" s="22">
        <f t="shared" si="19"/>
        <v>0</v>
      </c>
      <c r="J68" s="22">
        <f t="shared" si="19"/>
        <v>0</v>
      </c>
      <c r="K68" s="22">
        <f t="shared" si="19"/>
        <v>0</v>
      </c>
      <c r="L68" s="22">
        <f t="shared" si="19"/>
        <v>0</v>
      </c>
      <c r="M68" s="22">
        <f t="shared" si="19"/>
        <v>0</v>
      </c>
      <c r="N68" s="66"/>
    </row>
    <row r="69" spans="1:14" s="41" customFormat="1" ht="12.75">
      <c r="A69" s="13" t="s">
        <v>32</v>
      </c>
      <c r="B69" s="19"/>
      <c r="C69" s="18"/>
      <c r="D69" s="18"/>
      <c r="E69" s="18"/>
      <c r="F69" s="18"/>
      <c r="G69" s="18"/>
      <c r="H69" s="20"/>
      <c r="I69" s="20"/>
      <c r="J69" s="20"/>
      <c r="K69" s="20"/>
      <c r="L69" s="20"/>
      <c r="M69" s="20"/>
      <c r="N69" s="66"/>
    </row>
    <row r="70" spans="1:14" ht="12.75">
      <c r="A70" s="7" t="s">
        <v>23</v>
      </c>
      <c r="B70" s="21">
        <f aca="true" t="shared" si="20" ref="B70:M70">SUM(B68-B69)</f>
        <v>0</v>
      </c>
      <c r="C70" s="21">
        <f t="shared" si="20"/>
        <v>0</v>
      </c>
      <c r="D70" s="21">
        <f t="shared" si="20"/>
        <v>0</v>
      </c>
      <c r="E70" s="21">
        <f t="shared" si="20"/>
        <v>0</v>
      </c>
      <c r="F70" s="21">
        <f t="shared" si="20"/>
        <v>0</v>
      </c>
      <c r="G70" s="21">
        <f t="shared" si="20"/>
        <v>0</v>
      </c>
      <c r="H70" s="21">
        <f t="shared" si="20"/>
        <v>0</v>
      </c>
      <c r="I70" s="21">
        <f t="shared" si="20"/>
        <v>0</v>
      </c>
      <c r="J70" s="21">
        <f t="shared" si="20"/>
        <v>0</v>
      </c>
      <c r="K70" s="21">
        <f t="shared" si="20"/>
        <v>0</v>
      </c>
      <c r="L70" s="21">
        <f t="shared" si="20"/>
        <v>0</v>
      </c>
      <c r="M70" s="21">
        <f t="shared" si="20"/>
        <v>0</v>
      </c>
      <c r="N70" s="66">
        <f>VALUE(M70)</f>
        <v>0</v>
      </c>
    </row>
    <row r="71" spans="1:14" ht="12.75">
      <c r="A71" s="7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66"/>
    </row>
    <row r="72" spans="1:14" ht="12.75">
      <c r="A72" s="125" t="s">
        <v>33</v>
      </c>
      <c r="B72" s="125"/>
      <c r="C72" s="125"/>
      <c r="D72" s="125"/>
      <c r="E72" s="125"/>
      <c r="F72" s="8"/>
      <c r="G72" s="10"/>
      <c r="H72" s="9"/>
      <c r="I72" s="9"/>
      <c r="J72" s="9"/>
      <c r="K72" s="9"/>
      <c r="L72" s="9"/>
      <c r="M72" s="171">
        <f>SUM(M70*0.5)</f>
        <v>0</v>
      </c>
      <c r="N72" s="172">
        <f>VALUE(M72)</f>
        <v>0</v>
      </c>
    </row>
    <row r="73" spans="1:14" ht="12.75">
      <c r="A73" s="77" t="s">
        <v>75</v>
      </c>
      <c r="B73" s="166">
        <v>0</v>
      </c>
      <c r="C73" s="165">
        <f>B73-B74</f>
        <v>0</v>
      </c>
      <c r="D73" s="165">
        <f aca="true" t="shared" si="21" ref="D73:N73">C73-C74</f>
        <v>0</v>
      </c>
      <c r="E73" s="165">
        <f t="shared" si="21"/>
        <v>0</v>
      </c>
      <c r="F73" s="165">
        <f t="shared" si="21"/>
        <v>0</v>
      </c>
      <c r="G73" s="165">
        <f t="shared" si="21"/>
        <v>0</v>
      </c>
      <c r="H73" s="165">
        <f t="shared" si="21"/>
        <v>0</v>
      </c>
      <c r="I73" s="165">
        <f t="shared" si="21"/>
        <v>0</v>
      </c>
      <c r="J73" s="165">
        <f t="shared" si="21"/>
        <v>0</v>
      </c>
      <c r="K73" s="165">
        <f t="shared" si="21"/>
        <v>0</v>
      </c>
      <c r="L73" s="165">
        <f t="shared" si="21"/>
        <v>0</v>
      </c>
      <c r="M73" s="165">
        <f t="shared" si="21"/>
        <v>0</v>
      </c>
      <c r="N73" s="165">
        <f t="shared" si="21"/>
        <v>0</v>
      </c>
    </row>
    <row r="74" spans="1:14" ht="12.75">
      <c r="A74" s="170" t="s">
        <v>76</v>
      </c>
      <c r="B74" s="167">
        <v>0</v>
      </c>
      <c r="C74" s="167">
        <v>0</v>
      </c>
      <c r="D74" s="167">
        <v>0</v>
      </c>
      <c r="E74" s="168">
        <v>0</v>
      </c>
      <c r="F74" s="168">
        <v>0</v>
      </c>
      <c r="G74" s="168">
        <v>0</v>
      </c>
      <c r="H74" s="169">
        <v>0</v>
      </c>
      <c r="I74" s="169">
        <v>0</v>
      </c>
      <c r="J74" s="169">
        <v>0</v>
      </c>
      <c r="K74" s="169">
        <v>0</v>
      </c>
      <c r="L74" s="169">
        <v>0</v>
      </c>
      <c r="M74" s="169">
        <v>0</v>
      </c>
      <c r="N74" s="66">
        <f>SUM(B74:M74)</f>
        <v>0</v>
      </c>
    </row>
    <row r="75" spans="1:14" ht="12.75">
      <c r="A75" s="17" t="s">
        <v>25</v>
      </c>
      <c r="B75" s="17"/>
      <c r="C75" s="155" t="s">
        <v>24</v>
      </c>
      <c r="D75" s="155"/>
      <c r="E75" s="17"/>
      <c r="F75" s="155" t="s">
        <v>30</v>
      </c>
      <c r="G75" s="155"/>
      <c r="H75" s="155"/>
      <c r="I75" s="155"/>
      <c r="J75" s="155"/>
      <c r="K75" s="155"/>
      <c r="L75" s="155" t="s">
        <v>24</v>
      </c>
      <c r="M75" s="155"/>
      <c r="N75" s="64"/>
    </row>
    <row r="76" spans="1:13" ht="12.75">
      <c r="A76" s="154"/>
      <c r="B76" s="154"/>
      <c r="C76" s="154"/>
      <c r="D76" s="154"/>
      <c r="E76" s="6"/>
      <c r="F76" s="154"/>
      <c r="G76" s="154"/>
      <c r="H76" s="154"/>
      <c r="I76" s="154"/>
      <c r="J76" s="154"/>
      <c r="K76" s="154"/>
      <c r="L76" s="154"/>
      <c r="M76" s="154"/>
    </row>
    <row r="77" spans="1:13" ht="12.75">
      <c r="A77" s="154"/>
      <c r="B77" s="154"/>
      <c r="C77" s="154"/>
      <c r="D77" s="154"/>
      <c r="F77" s="154"/>
      <c r="G77" s="154"/>
      <c r="H77" s="154"/>
      <c r="I77" s="154"/>
      <c r="J77" s="154"/>
      <c r="K77" s="154"/>
      <c r="L77" s="154"/>
      <c r="M77" s="154"/>
    </row>
    <row r="78" spans="1:13" s="41" customFormat="1" ht="12.75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1:13" s="41" customFormat="1" ht="12.75">
      <c r="A79" s="69"/>
      <c r="B79" s="69"/>
      <c r="C79" s="69"/>
      <c r="D79" s="69"/>
      <c r="E79" s="68"/>
      <c r="F79" s="68"/>
      <c r="G79" s="68"/>
      <c r="H79" s="68"/>
      <c r="I79" s="68"/>
      <c r="J79" s="68"/>
      <c r="K79" s="68"/>
      <c r="L79" s="68"/>
      <c r="M79" s="68"/>
    </row>
    <row r="80" spans="1:13" s="41" customFormat="1" ht="12.75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1:13" s="41" customFormat="1" ht="12.75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1:13" s="41" customFormat="1" ht="13.5" thickBot="1">
      <c r="A82" s="70" t="s">
        <v>34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1:14" ht="12.75">
      <c r="A83" s="25" t="s">
        <v>13</v>
      </c>
      <c r="B83" s="141" t="s">
        <v>43</v>
      </c>
      <c r="C83" s="142"/>
      <c r="D83" s="111"/>
      <c r="E83" s="112"/>
      <c r="F83" s="142" t="s">
        <v>21</v>
      </c>
      <c r="G83" s="142"/>
      <c r="H83" s="142"/>
      <c r="I83" s="129" t="s">
        <v>42</v>
      </c>
      <c r="J83" s="129"/>
      <c r="K83" s="161" t="s">
        <v>26</v>
      </c>
      <c r="L83" s="162"/>
      <c r="M83" s="151" t="s">
        <v>22</v>
      </c>
      <c r="N83" s="160"/>
    </row>
    <row r="84" spans="1:14" s="41" customFormat="1" ht="12.75">
      <c r="A84" s="26" t="s">
        <v>54</v>
      </c>
      <c r="B84" s="108" t="s">
        <v>44</v>
      </c>
      <c r="C84" s="107">
        <v>2.0834</v>
      </c>
      <c r="D84" s="106" t="s">
        <v>45</v>
      </c>
      <c r="E84" s="107">
        <v>2.0834</v>
      </c>
      <c r="F84" s="134" t="s">
        <v>55</v>
      </c>
      <c r="G84" s="134"/>
      <c r="H84" s="134"/>
      <c r="I84" s="140" t="s">
        <v>56</v>
      </c>
      <c r="J84" s="144"/>
      <c r="K84" s="140" t="s">
        <v>57</v>
      </c>
      <c r="L84" s="144"/>
      <c r="M84" s="140">
        <v>1</v>
      </c>
      <c r="N84" s="148"/>
    </row>
    <row r="85" spans="1:14" ht="12.75">
      <c r="A85" s="1" t="s">
        <v>17</v>
      </c>
      <c r="B85" s="137" t="s">
        <v>46</v>
      </c>
      <c r="C85" s="138"/>
      <c r="D85" s="138"/>
      <c r="E85" s="138"/>
      <c r="F85" s="139" t="s">
        <v>20</v>
      </c>
      <c r="G85" s="139"/>
      <c r="H85" s="139"/>
      <c r="I85" s="158" t="s">
        <v>14</v>
      </c>
      <c r="J85" s="159"/>
      <c r="K85" s="158" t="s">
        <v>18</v>
      </c>
      <c r="L85" s="159"/>
      <c r="M85" s="156" t="s">
        <v>19</v>
      </c>
      <c r="N85" s="157"/>
    </row>
    <row r="86" spans="1:14" s="41" customFormat="1" ht="12.75">
      <c r="A86" s="27">
        <v>345678923</v>
      </c>
      <c r="B86" s="131"/>
      <c r="C86" s="132"/>
      <c r="D86" s="132"/>
      <c r="E86" s="133"/>
      <c r="F86" s="134">
        <v>247869</v>
      </c>
      <c r="G86" s="134"/>
      <c r="H86" s="134"/>
      <c r="I86" s="140">
        <v>0.66</v>
      </c>
      <c r="J86" s="144"/>
      <c r="K86" s="140">
        <v>12</v>
      </c>
      <c r="L86" s="144"/>
      <c r="M86" s="136"/>
      <c r="N86" s="145"/>
    </row>
    <row r="87" spans="1:14" ht="12.75">
      <c r="A87" s="1"/>
      <c r="B87" s="2" t="s">
        <v>6</v>
      </c>
      <c r="C87" s="2" t="s">
        <v>7</v>
      </c>
      <c r="D87" s="2" t="s">
        <v>8</v>
      </c>
      <c r="E87" s="2" t="s">
        <v>9</v>
      </c>
      <c r="F87" s="2" t="s">
        <v>10</v>
      </c>
      <c r="G87" s="2" t="s">
        <v>11</v>
      </c>
      <c r="H87" s="2" t="s">
        <v>0</v>
      </c>
      <c r="I87" s="2" t="s">
        <v>1</v>
      </c>
      <c r="J87" s="2" t="s">
        <v>2</v>
      </c>
      <c r="K87" s="2" t="s">
        <v>3</v>
      </c>
      <c r="L87" s="2" t="s">
        <v>12</v>
      </c>
      <c r="M87" s="2" t="s">
        <v>4</v>
      </c>
      <c r="N87" s="73" t="s">
        <v>16</v>
      </c>
    </row>
    <row r="88" spans="1:14" s="67" customFormat="1" ht="12.75">
      <c r="A88" s="71" t="s">
        <v>5</v>
      </c>
      <c r="B88" s="19">
        <v>3</v>
      </c>
      <c r="C88" s="22">
        <f aca="true" t="shared" si="22" ref="C88:M88">VALUE(B91)</f>
        <v>4.375</v>
      </c>
      <c r="D88" s="22">
        <f t="shared" si="22"/>
        <v>5.75</v>
      </c>
      <c r="E88" s="22">
        <f t="shared" si="22"/>
        <v>3.125</v>
      </c>
      <c r="F88" s="22">
        <f t="shared" si="22"/>
        <v>4.5</v>
      </c>
      <c r="G88" s="22">
        <f t="shared" si="22"/>
        <v>5.875</v>
      </c>
      <c r="H88" s="22">
        <f t="shared" si="22"/>
        <v>7.25</v>
      </c>
      <c r="I88" s="22">
        <f t="shared" si="22"/>
        <v>5.625</v>
      </c>
      <c r="J88" s="22">
        <f t="shared" si="22"/>
        <v>7</v>
      </c>
      <c r="K88" s="22">
        <f t="shared" si="22"/>
        <v>2.375</v>
      </c>
      <c r="L88" s="22">
        <f t="shared" si="22"/>
        <v>3.75</v>
      </c>
      <c r="M88" s="22">
        <f t="shared" si="22"/>
        <v>5.125</v>
      </c>
      <c r="N88" s="38"/>
    </row>
    <row r="89" spans="1:14" s="41" customFormat="1" ht="12.75">
      <c r="A89" s="11" t="s">
        <v>31</v>
      </c>
      <c r="B89" s="19">
        <v>1.375</v>
      </c>
      <c r="C89" s="19">
        <v>1.375</v>
      </c>
      <c r="D89" s="19">
        <v>1.375</v>
      </c>
      <c r="E89" s="19">
        <v>1.375</v>
      </c>
      <c r="F89" s="19">
        <v>1.375</v>
      </c>
      <c r="G89" s="19">
        <v>1.375</v>
      </c>
      <c r="H89" s="19">
        <v>1.375</v>
      </c>
      <c r="I89" s="19">
        <v>1.375</v>
      </c>
      <c r="J89" s="19">
        <v>1.375</v>
      </c>
      <c r="K89" s="19">
        <v>1.375</v>
      </c>
      <c r="L89" s="19">
        <v>1.375</v>
      </c>
      <c r="M89" s="19">
        <v>1.375</v>
      </c>
      <c r="N89" s="66">
        <f>SUM(B89:M89)</f>
        <v>16.5</v>
      </c>
    </row>
    <row r="90" spans="1:14" s="41" customFormat="1" ht="12.75">
      <c r="A90" s="11" t="s">
        <v>32</v>
      </c>
      <c r="B90" s="19"/>
      <c r="C90" s="18"/>
      <c r="D90" s="18">
        <v>4</v>
      </c>
      <c r="E90" s="18"/>
      <c r="F90" s="18"/>
      <c r="G90" s="18"/>
      <c r="H90" s="20">
        <v>3</v>
      </c>
      <c r="I90" s="20"/>
      <c r="J90" s="20">
        <v>6</v>
      </c>
      <c r="K90" s="20"/>
      <c r="L90" s="20"/>
      <c r="M90" s="20"/>
      <c r="N90" s="66"/>
    </row>
    <row r="91" spans="1:14" s="38" customFormat="1" ht="12.75">
      <c r="A91" s="74" t="s">
        <v>23</v>
      </c>
      <c r="B91" s="21">
        <f aca="true" t="shared" si="23" ref="B91:M91">SUM(B88+B89-B90)</f>
        <v>4.375</v>
      </c>
      <c r="C91" s="21">
        <f t="shared" si="23"/>
        <v>5.75</v>
      </c>
      <c r="D91" s="21">
        <f t="shared" si="23"/>
        <v>3.125</v>
      </c>
      <c r="E91" s="21">
        <f t="shared" si="23"/>
        <v>4.5</v>
      </c>
      <c r="F91" s="21">
        <f t="shared" si="23"/>
        <v>5.875</v>
      </c>
      <c r="G91" s="21">
        <f t="shared" si="23"/>
        <v>7.25</v>
      </c>
      <c r="H91" s="21">
        <f t="shared" si="23"/>
        <v>5.625</v>
      </c>
      <c r="I91" s="21">
        <f t="shared" si="23"/>
        <v>7</v>
      </c>
      <c r="J91" s="21">
        <f t="shared" si="23"/>
        <v>2.375</v>
      </c>
      <c r="K91" s="21">
        <f t="shared" si="23"/>
        <v>3.75</v>
      </c>
      <c r="L91" s="21">
        <f t="shared" si="23"/>
        <v>5.125</v>
      </c>
      <c r="M91" s="21">
        <f t="shared" si="23"/>
        <v>6.5</v>
      </c>
      <c r="N91" s="66">
        <f>IF(VALUE(M91)&gt;(E84*K86*I86*2),(E84*K86*I86*2),M91)</f>
        <v>6.5</v>
      </c>
    </row>
    <row r="92" spans="1:14" ht="12.75">
      <c r="A92" s="72"/>
      <c r="B92" s="21"/>
      <c r="C92" s="22"/>
      <c r="D92" s="22"/>
      <c r="E92" s="22"/>
      <c r="F92" s="22"/>
      <c r="G92" s="22"/>
      <c r="H92" s="23"/>
      <c r="I92" s="23"/>
      <c r="J92" s="23"/>
      <c r="K92" s="23"/>
      <c r="L92" s="23"/>
      <c r="M92" s="23"/>
      <c r="N92" s="66"/>
    </row>
    <row r="93" spans="1:14" ht="12.75">
      <c r="A93" s="71" t="s">
        <v>37</v>
      </c>
      <c r="B93" s="56"/>
      <c r="C93" s="57"/>
      <c r="D93" s="57"/>
      <c r="E93" s="57"/>
      <c r="F93" s="57"/>
      <c r="G93" s="57"/>
      <c r="H93" s="58"/>
      <c r="I93" s="58"/>
      <c r="J93" s="58"/>
      <c r="K93" s="58"/>
      <c r="L93" s="58"/>
      <c r="M93" s="58"/>
      <c r="N93" s="100"/>
    </row>
    <row r="94" spans="1:14" s="38" customFormat="1" ht="12.75">
      <c r="A94" s="75" t="s">
        <v>38</v>
      </c>
      <c r="B94" s="33">
        <v>0</v>
      </c>
      <c r="C94" s="34">
        <f aca="true" t="shared" si="24" ref="C94:M94">VALUE(B97)</f>
        <v>28.38</v>
      </c>
      <c r="D94" s="34">
        <f t="shared" si="24"/>
        <v>28.38</v>
      </c>
      <c r="E94" s="34">
        <f t="shared" si="24"/>
        <v>26.88</v>
      </c>
      <c r="F94" s="34">
        <f t="shared" si="24"/>
        <v>26.88</v>
      </c>
      <c r="G94" s="34">
        <f t="shared" si="24"/>
        <v>23.68</v>
      </c>
      <c r="H94" s="34">
        <f t="shared" si="24"/>
        <v>23.68</v>
      </c>
      <c r="I94" s="34">
        <f t="shared" si="24"/>
        <v>22.68</v>
      </c>
      <c r="J94" s="34">
        <f t="shared" si="24"/>
        <v>22.68</v>
      </c>
      <c r="K94" s="34">
        <f t="shared" si="24"/>
        <v>22.68</v>
      </c>
      <c r="L94" s="34">
        <f t="shared" si="24"/>
        <v>22.68</v>
      </c>
      <c r="M94" s="34">
        <f t="shared" si="24"/>
        <v>22.68</v>
      </c>
      <c r="N94" s="99"/>
    </row>
    <row r="95" spans="1:14" ht="12.75">
      <c r="A95" s="12" t="s">
        <v>31</v>
      </c>
      <c r="B95" s="19">
        <v>28.38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66"/>
    </row>
    <row r="96" spans="1:14" ht="12.75">
      <c r="A96" s="11" t="s">
        <v>32</v>
      </c>
      <c r="B96" s="19"/>
      <c r="C96" s="18"/>
      <c r="D96" s="18">
        <v>1.5</v>
      </c>
      <c r="E96" s="18"/>
      <c r="F96" s="18">
        <v>3.2</v>
      </c>
      <c r="G96" s="18"/>
      <c r="H96" s="20">
        <v>1</v>
      </c>
      <c r="I96" s="20"/>
      <c r="J96" s="20"/>
      <c r="K96" s="20"/>
      <c r="L96" s="20"/>
      <c r="M96" s="20"/>
      <c r="N96" s="66"/>
    </row>
    <row r="97" spans="1:14" ht="12.75">
      <c r="A97" s="3" t="s">
        <v>23</v>
      </c>
      <c r="B97" s="21">
        <f>SUM(B94+B95-B96)</f>
        <v>28.38</v>
      </c>
      <c r="C97" s="21">
        <f aca="true" t="shared" si="25" ref="C97:M97">SUM(C94+C95-C96)</f>
        <v>28.38</v>
      </c>
      <c r="D97" s="21">
        <f t="shared" si="25"/>
        <v>26.88</v>
      </c>
      <c r="E97" s="21">
        <f t="shared" si="25"/>
        <v>26.88</v>
      </c>
      <c r="F97" s="21">
        <f t="shared" si="25"/>
        <v>23.68</v>
      </c>
      <c r="G97" s="21">
        <f t="shared" si="25"/>
        <v>23.68</v>
      </c>
      <c r="H97" s="21">
        <f t="shared" si="25"/>
        <v>22.68</v>
      </c>
      <c r="I97" s="21">
        <f t="shared" si="25"/>
        <v>22.68</v>
      </c>
      <c r="J97" s="21">
        <f t="shared" si="25"/>
        <v>22.68</v>
      </c>
      <c r="K97" s="21">
        <f t="shared" si="25"/>
        <v>22.68</v>
      </c>
      <c r="L97" s="21">
        <f t="shared" si="25"/>
        <v>22.68</v>
      </c>
      <c r="M97" s="21">
        <f t="shared" si="25"/>
        <v>22.68</v>
      </c>
      <c r="N97" s="66">
        <f>VALUE(M97)</f>
        <v>22.68</v>
      </c>
    </row>
    <row r="98" spans="1:14" s="38" customFormat="1" ht="12.75">
      <c r="A98" s="76"/>
      <c r="B98" s="2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66"/>
    </row>
    <row r="99" spans="1:14" s="38" customFormat="1" ht="12.75">
      <c r="A99" s="77" t="s">
        <v>39</v>
      </c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66"/>
    </row>
    <row r="100" spans="1:14" s="38" customFormat="1" ht="25.5">
      <c r="A100" s="78" t="s">
        <v>29</v>
      </c>
      <c r="B100" s="49">
        <v>11</v>
      </c>
      <c r="C100" s="22">
        <f aca="true" t="shared" si="26" ref="C100:M100">VALUE(B102)</f>
        <v>11</v>
      </c>
      <c r="D100" s="22">
        <f t="shared" si="26"/>
        <v>11</v>
      </c>
      <c r="E100" s="22">
        <f t="shared" si="26"/>
        <v>11</v>
      </c>
      <c r="F100" s="22">
        <f t="shared" si="26"/>
        <v>11</v>
      </c>
      <c r="G100" s="22">
        <f t="shared" si="26"/>
        <v>11</v>
      </c>
      <c r="H100" s="22">
        <f t="shared" si="26"/>
        <v>11</v>
      </c>
      <c r="I100" s="22">
        <f t="shared" si="26"/>
        <v>11</v>
      </c>
      <c r="J100" s="22">
        <f t="shared" si="26"/>
        <v>11</v>
      </c>
      <c r="K100" s="22">
        <f t="shared" si="26"/>
        <v>11</v>
      </c>
      <c r="L100" s="22">
        <f t="shared" si="26"/>
        <v>11</v>
      </c>
      <c r="M100" s="22">
        <f t="shared" si="26"/>
        <v>11</v>
      </c>
      <c r="N100" s="66"/>
    </row>
    <row r="101" spans="1:14" ht="12.75">
      <c r="A101" s="11" t="s">
        <v>32</v>
      </c>
      <c r="B101" s="19"/>
      <c r="C101" s="18"/>
      <c r="D101" s="18"/>
      <c r="E101" s="18"/>
      <c r="F101" s="18"/>
      <c r="G101" s="18"/>
      <c r="H101" s="20"/>
      <c r="I101" s="20"/>
      <c r="J101" s="20"/>
      <c r="K101" s="20"/>
      <c r="L101" s="20"/>
      <c r="M101" s="20"/>
      <c r="N101" s="66"/>
    </row>
    <row r="102" spans="1:14" ht="12.75">
      <c r="A102" s="3" t="s">
        <v>23</v>
      </c>
      <c r="B102" s="21">
        <f aca="true" t="shared" si="27" ref="B102:M102">SUM(B100-B101)</f>
        <v>11</v>
      </c>
      <c r="C102" s="22">
        <f t="shared" si="27"/>
        <v>11</v>
      </c>
      <c r="D102" s="22">
        <f t="shared" si="27"/>
        <v>11</v>
      </c>
      <c r="E102" s="22">
        <f t="shared" si="27"/>
        <v>11</v>
      </c>
      <c r="F102" s="22">
        <f t="shared" si="27"/>
        <v>11</v>
      </c>
      <c r="G102" s="22">
        <f t="shared" si="27"/>
        <v>11</v>
      </c>
      <c r="H102" s="22">
        <f t="shared" si="27"/>
        <v>11</v>
      </c>
      <c r="I102" s="22">
        <f t="shared" si="27"/>
        <v>11</v>
      </c>
      <c r="J102" s="22">
        <f t="shared" si="27"/>
        <v>11</v>
      </c>
      <c r="K102" s="22">
        <f t="shared" si="27"/>
        <v>11</v>
      </c>
      <c r="L102" s="22">
        <f t="shared" si="27"/>
        <v>11</v>
      </c>
      <c r="M102" s="22">
        <f t="shared" si="27"/>
        <v>11</v>
      </c>
      <c r="N102" s="66">
        <f>VALUE(M102)</f>
        <v>11</v>
      </c>
    </row>
    <row r="103" spans="1:14" ht="12.75">
      <c r="A103" s="3"/>
      <c r="B103" s="2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66"/>
    </row>
    <row r="104" spans="1:14" ht="25.5">
      <c r="A104" s="47" t="s">
        <v>27</v>
      </c>
      <c r="B104" s="49">
        <v>9.504</v>
      </c>
      <c r="C104" s="22">
        <f>VALUE(B107)</f>
        <v>14.256</v>
      </c>
      <c r="D104" s="22">
        <f aca="true" t="shared" si="28" ref="D104:M104">VALUE(C107)</f>
        <v>14.256</v>
      </c>
      <c r="E104" s="22">
        <f t="shared" si="28"/>
        <v>14.256</v>
      </c>
      <c r="F104" s="22">
        <f t="shared" si="28"/>
        <v>14.256</v>
      </c>
      <c r="G104" s="22">
        <f t="shared" si="28"/>
        <v>14.256</v>
      </c>
      <c r="H104" s="22">
        <f t="shared" si="28"/>
        <v>14.256</v>
      </c>
      <c r="I104" s="22">
        <f t="shared" si="28"/>
        <v>14.256</v>
      </c>
      <c r="J104" s="22">
        <f t="shared" si="28"/>
        <v>14.256</v>
      </c>
      <c r="K104" s="22">
        <f t="shared" si="28"/>
        <v>14.256</v>
      </c>
      <c r="L104" s="22">
        <f t="shared" si="28"/>
        <v>14.256</v>
      </c>
      <c r="M104" s="22">
        <f t="shared" si="28"/>
        <v>14.256</v>
      </c>
      <c r="N104" s="66"/>
    </row>
    <row r="105" spans="1:14" ht="12.75">
      <c r="A105" s="16" t="s">
        <v>31</v>
      </c>
      <c r="B105" s="63">
        <v>4.752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40">
        <f>SUM(B105:M105)</f>
        <v>4.752</v>
      </c>
    </row>
    <row r="106" spans="1:14" ht="12.75">
      <c r="A106" s="3" t="s">
        <v>32</v>
      </c>
      <c r="B106" s="63"/>
      <c r="C106" s="18"/>
      <c r="D106" s="18"/>
      <c r="E106" s="18"/>
      <c r="F106" s="18"/>
      <c r="G106" s="18"/>
      <c r="H106" s="20"/>
      <c r="I106" s="20"/>
      <c r="J106" s="20"/>
      <c r="K106" s="20"/>
      <c r="L106" s="20"/>
      <c r="M106" s="20"/>
      <c r="N106" s="66"/>
    </row>
    <row r="107" spans="1:14" ht="12.75">
      <c r="A107" s="3" t="s">
        <v>23</v>
      </c>
      <c r="B107" s="24">
        <f aca="true" t="shared" si="29" ref="B107:M107">SUM(B104+B105-B106)</f>
        <v>14.256</v>
      </c>
      <c r="C107" s="22">
        <f t="shared" si="29"/>
        <v>14.256</v>
      </c>
      <c r="D107" s="22">
        <f t="shared" si="29"/>
        <v>14.256</v>
      </c>
      <c r="E107" s="22">
        <f t="shared" si="29"/>
        <v>14.256</v>
      </c>
      <c r="F107" s="22">
        <f t="shared" si="29"/>
        <v>14.256</v>
      </c>
      <c r="G107" s="22">
        <f t="shared" si="29"/>
        <v>14.256</v>
      </c>
      <c r="H107" s="22">
        <f t="shared" si="29"/>
        <v>14.256</v>
      </c>
      <c r="I107" s="22">
        <f t="shared" si="29"/>
        <v>14.256</v>
      </c>
      <c r="J107" s="22">
        <f t="shared" si="29"/>
        <v>14.256</v>
      </c>
      <c r="K107" s="22">
        <f t="shared" si="29"/>
        <v>14.256</v>
      </c>
      <c r="L107" s="22">
        <f t="shared" si="29"/>
        <v>14.256</v>
      </c>
      <c r="M107" s="22">
        <f t="shared" si="29"/>
        <v>14.256</v>
      </c>
      <c r="N107" s="66">
        <f>VALUE(M107)</f>
        <v>14.256</v>
      </c>
    </row>
    <row r="108" spans="1:14" ht="12.75">
      <c r="A108" s="3"/>
      <c r="B108" s="24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66"/>
    </row>
    <row r="109" spans="1:14" s="67" customFormat="1" ht="26.25" customHeight="1">
      <c r="A109" s="79" t="s">
        <v>28</v>
      </c>
      <c r="B109" s="49">
        <v>66.792</v>
      </c>
      <c r="C109" s="22">
        <f>VALUE(B111)</f>
        <v>66.792</v>
      </c>
      <c r="D109" s="22">
        <f aca="true" t="shared" si="30" ref="D109:M109">VALUE(C111)</f>
        <v>66.792</v>
      </c>
      <c r="E109" s="22">
        <f t="shared" si="30"/>
        <v>66.792</v>
      </c>
      <c r="F109" s="22">
        <f t="shared" si="30"/>
        <v>66.792</v>
      </c>
      <c r="G109" s="22">
        <f t="shared" si="30"/>
        <v>66.792</v>
      </c>
      <c r="H109" s="22">
        <f t="shared" si="30"/>
        <v>66.792</v>
      </c>
      <c r="I109" s="22">
        <f t="shared" si="30"/>
        <v>66.792</v>
      </c>
      <c r="J109" s="22">
        <f t="shared" si="30"/>
        <v>66.792</v>
      </c>
      <c r="K109" s="22">
        <f t="shared" si="30"/>
        <v>66.792</v>
      </c>
      <c r="L109" s="22">
        <f t="shared" si="30"/>
        <v>66.792</v>
      </c>
      <c r="M109" s="22">
        <f t="shared" si="30"/>
        <v>66.792</v>
      </c>
      <c r="N109" s="66"/>
    </row>
    <row r="110" spans="1:14" ht="12.75">
      <c r="A110" s="13" t="s">
        <v>32</v>
      </c>
      <c r="B110" s="19"/>
      <c r="C110" s="18"/>
      <c r="D110" s="18"/>
      <c r="E110" s="18"/>
      <c r="F110" s="18"/>
      <c r="G110" s="18"/>
      <c r="H110" s="20"/>
      <c r="I110" s="20"/>
      <c r="J110" s="20"/>
      <c r="K110" s="20"/>
      <c r="L110" s="20"/>
      <c r="M110" s="20"/>
      <c r="N110" s="66"/>
    </row>
    <row r="111" spans="1:14" ht="12.75">
      <c r="A111" s="7" t="s">
        <v>23</v>
      </c>
      <c r="B111" s="21">
        <f aca="true" t="shared" si="31" ref="B111:M111">SUM(B109-B110)</f>
        <v>66.792</v>
      </c>
      <c r="C111" s="21">
        <f t="shared" si="31"/>
        <v>66.792</v>
      </c>
      <c r="D111" s="21">
        <f t="shared" si="31"/>
        <v>66.792</v>
      </c>
      <c r="E111" s="21">
        <f t="shared" si="31"/>
        <v>66.792</v>
      </c>
      <c r="F111" s="21">
        <f t="shared" si="31"/>
        <v>66.792</v>
      </c>
      <c r="G111" s="21">
        <f t="shared" si="31"/>
        <v>66.792</v>
      </c>
      <c r="H111" s="21">
        <f t="shared" si="31"/>
        <v>66.792</v>
      </c>
      <c r="I111" s="21">
        <f t="shared" si="31"/>
        <v>66.792</v>
      </c>
      <c r="J111" s="21">
        <f t="shared" si="31"/>
        <v>66.792</v>
      </c>
      <c r="K111" s="21">
        <f t="shared" si="31"/>
        <v>66.792</v>
      </c>
      <c r="L111" s="21">
        <f t="shared" si="31"/>
        <v>66.792</v>
      </c>
      <c r="M111" s="21">
        <f t="shared" si="31"/>
        <v>66.792</v>
      </c>
      <c r="N111" s="66">
        <f>VALUE(M111)</f>
        <v>66.792</v>
      </c>
    </row>
    <row r="112" spans="1:14" ht="12.75">
      <c r="A112" s="7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66"/>
    </row>
    <row r="113" spans="1:14" ht="12.75">
      <c r="A113" s="125" t="s">
        <v>33</v>
      </c>
      <c r="B113" s="125"/>
      <c r="C113" s="125"/>
      <c r="D113" s="125"/>
      <c r="E113" s="125"/>
      <c r="F113" s="8"/>
      <c r="G113" s="10"/>
      <c r="H113" s="9"/>
      <c r="I113" s="9"/>
      <c r="J113" s="9"/>
      <c r="K113" s="9"/>
      <c r="L113" s="9"/>
      <c r="M113" s="171">
        <f>SUM(M111*0.5)</f>
        <v>33.396</v>
      </c>
      <c r="N113" s="172">
        <f>VALUE(M113)</f>
        <v>33.396</v>
      </c>
    </row>
    <row r="114" spans="1:14" ht="12.75">
      <c r="A114" s="77" t="s">
        <v>75</v>
      </c>
      <c r="B114" s="166">
        <v>0</v>
      </c>
      <c r="C114" s="165">
        <f>B114-B115</f>
        <v>0</v>
      </c>
      <c r="D114" s="165">
        <f aca="true" t="shared" si="32" ref="D114:N114">C114-C115</f>
        <v>0</v>
      </c>
      <c r="E114" s="165">
        <f t="shared" si="32"/>
        <v>0</v>
      </c>
      <c r="F114" s="165">
        <f t="shared" si="32"/>
        <v>0</v>
      </c>
      <c r="G114" s="165">
        <f t="shared" si="32"/>
        <v>0</v>
      </c>
      <c r="H114" s="165">
        <f t="shared" si="32"/>
        <v>0</v>
      </c>
      <c r="I114" s="165">
        <f t="shared" si="32"/>
        <v>0</v>
      </c>
      <c r="J114" s="165">
        <f t="shared" si="32"/>
        <v>0</v>
      </c>
      <c r="K114" s="165">
        <f t="shared" si="32"/>
        <v>0</v>
      </c>
      <c r="L114" s="165">
        <f t="shared" si="32"/>
        <v>0</v>
      </c>
      <c r="M114" s="165">
        <f t="shared" si="32"/>
        <v>0</v>
      </c>
      <c r="N114" s="165">
        <f t="shared" si="32"/>
        <v>0</v>
      </c>
    </row>
    <row r="115" spans="1:14" ht="12.75">
      <c r="A115" s="170" t="s">
        <v>76</v>
      </c>
      <c r="B115" s="167">
        <v>0</v>
      </c>
      <c r="C115" s="167">
        <v>0</v>
      </c>
      <c r="D115" s="167">
        <v>0</v>
      </c>
      <c r="E115" s="168">
        <v>0</v>
      </c>
      <c r="F115" s="168">
        <v>0</v>
      </c>
      <c r="G115" s="168">
        <v>0</v>
      </c>
      <c r="H115" s="169">
        <v>0</v>
      </c>
      <c r="I115" s="169">
        <v>0</v>
      </c>
      <c r="J115" s="169">
        <v>0</v>
      </c>
      <c r="K115" s="169">
        <v>0</v>
      </c>
      <c r="L115" s="169">
        <v>0</v>
      </c>
      <c r="M115" s="169">
        <v>0</v>
      </c>
      <c r="N115" s="66">
        <f>SUM(B115:M115)</f>
        <v>0</v>
      </c>
    </row>
    <row r="116" spans="1:14" ht="12.75">
      <c r="A116" s="17" t="s">
        <v>25</v>
      </c>
      <c r="B116" s="17"/>
      <c r="C116" s="155" t="s">
        <v>24</v>
      </c>
      <c r="D116" s="155"/>
      <c r="E116" s="17"/>
      <c r="F116" s="155" t="s">
        <v>30</v>
      </c>
      <c r="G116" s="155"/>
      <c r="H116" s="155"/>
      <c r="I116" s="155"/>
      <c r="J116" s="155"/>
      <c r="K116" s="155"/>
      <c r="L116" s="155" t="s">
        <v>24</v>
      </c>
      <c r="M116" s="155"/>
      <c r="N116" s="64"/>
    </row>
    <row r="117" spans="1:13" ht="12.75">
      <c r="A117" s="154"/>
      <c r="B117" s="154"/>
      <c r="C117" s="154"/>
      <c r="D117" s="154"/>
      <c r="E117" s="6"/>
      <c r="F117" s="154"/>
      <c r="G117" s="154"/>
      <c r="H117" s="154"/>
      <c r="I117" s="154"/>
      <c r="J117" s="154"/>
      <c r="K117" s="154"/>
      <c r="L117" s="154"/>
      <c r="M117" s="154"/>
    </row>
    <row r="118" spans="1:13" ht="12.75">
      <c r="A118" s="154"/>
      <c r="B118" s="154"/>
      <c r="C118" s="154"/>
      <c r="D118" s="154"/>
      <c r="F118" s="154"/>
      <c r="G118" s="154"/>
      <c r="H118" s="154"/>
      <c r="I118" s="154"/>
      <c r="J118" s="154"/>
      <c r="K118" s="154"/>
      <c r="L118" s="154"/>
      <c r="M118" s="154"/>
    </row>
    <row r="119" spans="1:13" s="41" customFormat="1" ht="12.75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</row>
    <row r="120" spans="1:13" s="41" customFormat="1" ht="12.75">
      <c r="A120" s="69"/>
      <c r="B120" s="69"/>
      <c r="C120" s="69"/>
      <c r="D120" s="69"/>
      <c r="E120" s="68"/>
      <c r="F120" s="68"/>
      <c r="G120" s="68"/>
      <c r="H120" s="68"/>
      <c r="I120" s="68"/>
      <c r="J120" s="68"/>
      <c r="K120" s="68"/>
      <c r="L120" s="68"/>
      <c r="M120" s="68"/>
    </row>
    <row r="121" spans="1:13" s="41" customFormat="1" ht="12.75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</row>
    <row r="122" spans="1:13" s="41" customFormat="1" ht="12.75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</row>
    <row r="123" spans="1:13" s="41" customFormat="1" ht="13.5" thickBot="1">
      <c r="A123" s="70" t="s">
        <v>34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</row>
    <row r="124" spans="1:14" ht="12.75">
      <c r="A124" s="30" t="s">
        <v>13</v>
      </c>
      <c r="B124" s="141" t="s">
        <v>43</v>
      </c>
      <c r="C124" s="142"/>
      <c r="D124" s="111"/>
      <c r="E124" s="112"/>
      <c r="F124" s="142" t="s">
        <v>21</v>
      </c>
      <c r="G124" s="142"/>
      <c r="H124" s="142"/>
      <c r="I124" s="129" t="s">
        <v>42</v>
      </c>
      <c r="J124" s="129"/>
      <c r="K124" s="152" t="s">
        <v>26</v>
      </c>
      <c r="L124" s="152"/>
      <c r="M124" s="150" t="s">
        <v>22</v>
      </c>
      <c r="N124" s="151"/>
    </row>
    <row r="125" spans="1:14" s="41" customFormat="1" ht="12.75">
      <c r="A125" s="31" t="s">
        <v>58</v>
      </c>
      <c r="B125" s="108" t="s">
        <v>44</v>
      </c>
      <c r="C125" s="107"/>
      <c r="D125" s="106" t="s">
        <v>45</v>
      </c>
      <c r="E125" s="107"/>
      <c r="F125" s="134" t="s">
        <v>59</v>
      </c>
      <c r="G125" s="134"/>
      <c r="H125" s="134"/>
      <c r="I125" s="134" t="s">
        <v>56</v>
      </c>
      <c r="J125" s="134"/>
      <c r="K125" s="134" t="s">
        <v>57</v>
      </c>
      <c r="L125" s="134"/>
      <c r="M125" s="134">
        <v>1</v>
      </c>
      <c r="N125" s="140"/>
    </row>
    <row r="126" spans="1:14" ht="12.75" customHeight="1">
      <c r="A126" s="28" t="s">
        <v>17</v>
      </c>
      <c r="B126" s="137" t="s">
        <v>46</v>
      </c>
      <c r="C126" s="138"/>
      <c r="D126" s="138"/>
      <c r="E126" s="138"/>
      <c r="F126" s="139" t="s">
        <v>20</v>
      </c>
      <c r="G126" s="139"/>
      <c r="H126" s="139"/>
      <c r="I126" s="139" t="s">
        <v>14</v>
      </c>
      <c r="J126" s="139"/>
      <c r="K126" s="139" t="s">
        <v>18</v>
      </c>
      <c r="L126" s="139"/>
      <c r="M126" s="142" t="s">
        <v>19</v>
      </c>
      <c r="N126" s="153"/>
    </row>
    <row r="127" spans="1:14" s="41" customFormat="1" ht="12.75" customHeight="1">
      <c r="A127" s="29">
        <v>456789123</v>
      </c>
      <c r="B127" s="131"/>
      <c r="C127" s="132"/>
      <c r="D127" s="132"/>
      <c r="E127" s="133"/>
      <c r="F127" s="134">
        <v>216543</v>
      </c>
      <c r="G127" s="134"/>
      <c r="H127" s="134"/>
      <c r="I127" s="134">
        <v>1</v>
      </c>
      <c r="J127" s="134"/>
      <c r="K127" s="134">
        <v>9</v>
      </c>
      <c r="L127" s="134"/>
      <c r="M127" s="135"/>
      <c r="N127" s="136"/>
    </row>
    <row r="128" spans="1:14" s="38" customFormat="1" ht="12.75">
      <c r="A128" s="80"/>
      <c r="B128" s="81" t="s">
        <v>6</v>
      </c>
      <c r="C128" s="81" t="s">
        <v>7</v>
      </c>
      <c r="D128" s="81" t="s">
        <v>8</v>
      </c>
      <c r="E128" s="81" t="s">
        <v>9</v>
      </c>
      <c r="F128" s="81" t="s">
        <v>10</v>
      </c>
      <c r="G128" s="81" t="s">
        <v>11</v>
      </c>
      <c r="H128" s="81" t="s">
        <v>0</v>
      </c>
      <c r="I128" s="81" t="s">
        <v>1</v>
      </c>
      <c r="J128" s="81" t="s">
        <v>2</v>
      </c>
      <c r="K128" s="81" t="s">
        <v>3</v>
      </c>
      <c r="L128" s="81" t="s">
        <v>12</v>
      </c>
      <c r="M128" s="81" t="s">
        <v>4</v>
      </c>
      <c r="N128" s="73" t="s">
        <v>16</v>
      </c>
    </row>
    <row r="129" spans="1:13" s="38" customFormat="1" ht="12.75">
      <c r="A129" s="82" t="s">
        <v>5</v>
      </c>
      <c r="B129" s="19"/>
      <c r="C129" s="22">
        <f aca="true" t="shared" si="33" ref="C129:M129">VALUE(B132)</f>
        <v>0</v>
      </c>
      <c r="D129" s="22">
        <f t="shared" si="33"/>
        <v>0</v>
      </c>
      <c r="E129" s="22">
        <f t="shared" si="33"/>
        <v>0</v>
      </c>
      <c r="F129" s="22">
        <f t="shared" si="33"/>
        <v>0</v>
      </c>
      <c r="G129" s="22">
        <f t="shared" si="33"/>
        <v>0</v>
      </c>
      <c r="H129" s="22">
        <f t="shared" si="33"/>
        <v>0</v>
      </c>
      <c r="I129" s="22">
        <f t="shared" si="33"/>
        <v>0</v>
      </c>
      <c r="J129" s="22">
        <f t="shared" si="33"/>
        <v>0</v>
      </c>
      <c r="K129" s="22">
        <f t="shared" si="33"/>
        <v>0</v>
      </c>
      <c r="L129" s="22">
        <f t="shared" si="33"/>
        <v>0</v>
      </c>
      <c r="M129" s="22">
        <f t="shared" si="33"/>
        <v>0</v>
      </c>
    </row>
    <row r="130" spans="1:14" ht="12.75">
      <c r="A130" s="76" t="s">
        <v>31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66">
        <f>SUM(B130:M130)</f>
        <v>0</v>
      </c>
    </row>
    <row r="131" spans="1:14" ht="12.75">
      <c r="A131" s="76" t="s">
        <v>32</v>
      </c>
      <c r="B131" s="19"/>
      <c r="C131" s="18"/>
      <c r="D131" s="18"/>
      <c r="E131" s="18"/>
      <c r="F131" s="18"/>
      <c r="G131" s="18"/>
      <c r="H131" s="20"/>
      <c r="I131" s="20"/>
      <c r="J131" s="20"/>
      <c r="K131" s="20"/>
      <c r="L131" s="20"/>
      <c r="M131" s="20"/>
      <c r="N131" s="66"/>
    </row>
    <row r="132" spans="1:14" ht="12.75">
      <c r="A132" s="74" t="s">
        <v>23</v>
      </c>
      <c r="B132" s="21">
        <f aca="true" t="shared" si="34" ref="B132:M132">SUM(B129+B130-B131)</f>
        <v>0</v>
      </c>
      <c r="C132" s="21">
        <f t="shared" si="34"/>
        <v>0</v>
      </c>
      <c r="D132" s="21">
        <f t="shared" si="34"/>
        <v>0</v>
      </c>
      <c r="E132" s="21">
        <f t="shared" si="34"/>
        <v>0</v>
      </c>
      <c r="F132" s="21">
        <f t="shared" si="34"/>
        <v>0</v>
      </c>
      <c r="G132" s="21">
        <f t="shared" si="34"/>
        <v>0</v>
      </c>
      <c r="H132" s="21">
        <f t="shared" si="34"/>
        <v>0</v>
      </c>
      <c r="I132" s="21">
        <f t="shared" si="34"/>
        <v>0</v>
      </c>
      <c r="J132" s="21">
        <f t="shared" si="34"/>
        <v>0</v>
      </c>
      <c r="K132" s="21">
        <f t="shared" si="34"/>
        <v>0</v>
      </c>
      <c r="L132" s="21">
        <f t="shared" si="34"/>
        <v>0</v>
      </c>
      <c r="M132" s="21">
        <f t="shared" si="34"/>
        <v>0</v>
      </c>
      <c r="N132" s="66">
        <f>IF(VALUE(M132)&gt;(E125*K127*I127*2),(E125*K127*I127*2),M132)</f>
        <v>0</v>
      </c>
    </row>
    <row r="133" spans="1:14" ht="12.75">
      <c r="A133" s="83"/>
      <c r="B133" s="21"/>
      <c r="C133" s="22"/>
      <c r="D133" s="22"/>
      <c r="E133" s="22"/>
      <c r="F133" s="22"/>
      <c r="G133" s="22"/>
      <c r="H133" s="23"/>
      <c r="I133" s="23"/>
      <c r="J133" s="23"/>
      <c r="K133" s="23"/>
      <c r="L133" s="23"/>
      <c r="M133" s="23"/>
      <c r="N133" s="66"/>
    </row>
    <row r="134" spans="1:14" ht="12.75">
      <c r="A134" s="59" t="s">
        <v>37</v>
      </c>
      <c r="B134" s="51"/>
      <c r="C134" s="52"/>
      <c r="D134" s="52"/>
      <c r="E134" s="52"/>
      <c r="F134" s="52"/>
      <c r="G134" s="52"/>
      <c r="H134" s="53"/>
      <c r="I134" s="53"/>
      <c r="J134" s="53"/>
      <c r="K134" s="53"/>
      <c r="L134" s="53"/>
      <c r="M134" s="53"/>
      <c r="N134" s="101"/>
    </row>
    <row r="135" spans="1:14" ht="12.75">
      <c r="A135" s="82" t="s">
        <v>38</v>
      </c>
      <c r="B135" s="21">
        <v>0</v>
      </c>
      <c r="C135" s="22">
        <f aca="true" t="shared" si="35" ref="C135:M135">VALUE(B138)</f>
        <v>43</v>
      </c>
      <c r="D135" s="22">
        <f t="shared" si="35"/>
        <v>43</v>
      </c>
      <c r="E135" s="22">
        <f t="shared" si="35"/>
        <v>43</v>
      </c>
      <c r="F135" s="22">
        <f t="shared" si="35"/>
        <v>43</v>
      </c>
      <c r="G135" s="22">
        <f t="shared" si="35"/>
        <v>43</v>
      </c>
      <c r="H135" s="22">
        <f t="shared" si="35"/>
        <v>43</v>
      </c>
      <c r="I135" s="22">
        <f t="shared" si="35"/>
        <v>43</v>
      </c>
      <c r="J135" s="22">
        <f t="shared" si="35"/>
        <v>43</v>
      </c>
      <c r="K135" s="22">
        <f t="shared" si="35"/>
        <v>43</v>
      </c>
      <c r="L135" s="22">
        <f t="shared" si="35"/>
        <v>43</v>
      </c>
      <c r="M135" s="22">
        <f t="shared" si="35"/>
        <v>43</v>
      </c>
      <c r="N135" s="66"/>
    </row>
    <row r="136" spans="1:14" ht="12.75">
      <c r="A136" s="84" t="s">
        <v>31</v>
      </c>
      <c r="B136" s="19">
        <v>43</v>
      </c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66"/>
    </row>
    <row r="137" spans="1:14" ht="12.75">
      <c r="A137" s="76" t="s">
        <v>32</v>
      </c>
      <c r="B137" s="19"/>
      <c r="C137" s="18"/>
      <c r="D137" s="18"/>
      <c r="E137" s="18"/>
      <c r="F137" s="18"/>
      <c r="G137" s="18"/>
      <c r="H137" s="20"/>
      <c r="I137" s="20"/>
      <c r="J137" s="20"/>
      <c r="K137" s="20"/>
      <c r="L137" s="20"/>
      <c r="M137" s="20"/>
      <c r="N137" s="66"/>
    </row>
    <row r="138" spans="1:14" s="38" customFormat="1" ht="12.75">
      <c r="A138" s="76" t="s">
        <v>23</v>
      </c>
      <c r="B138" s="21">
        <f>SUM(B135+B136-B137)</f>
        <v>43</v>
      </c>
      <c r="C138" s="21">
        <f aca="true" t="shared" si="36" ref="C138:M138">SUM(C135+C136-C137)</f>
        <v>43</v>
      </c>
      <c r="D138" s="21">
        <f t="shared" si="36"/>
        <v>43</v>
      </c>
      <c r="E138" s="21">
        <f t="shared" si="36"/>
        <v>43</v>
      </c>
      <c r="F138" s="21">
        <f t="shared" si="36"/>
        <v>43</v>
      </c>
      <c r="G138" s="21">
        <f t="shared" si="36"/>
        <v>43</v>
      </c>
      <c r="H138" s="21">
        <f t="shared" si="36"/>
        <v>43</v>
      </c>
      <c r="I138" s="21">
        <f t="shared" si="36"/>
        <v>43</v>
      </c>
      <c r="J138" s="21">
        <f t="shared" si="36"/>
        <v>43</v>
      </c>
      <c r="K138" s="21">
        <f t="shared" si="36"/>
        <v>43</v>
      </c>
      <c r="L138" s="21">
        <f t="shared" si="36"/>
        <v>43</v>
      </c>
      <c r="M138" s="21">
        <f t="shared" si="36"/>
        <v>43</v>
      </c>
      <c r="N138" s="66">
        <f>VALUE(M138)</f>
        <v>43</v>
      </c>
    </row>
    <row r="139" spans="1:14" s="38" customFormat="1" ht="12.75">
      <c r="A139" s="76"/>
      <c r="B139" s="21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66"/>
    </row>
    <row r="140" spans="1:14" s="38" customFormat="1" ht="12.75">
      <c r="A140" s="77" t="s">
        <v>39</v>
      </c>
      <c r="B140" s="21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66"/>
    </row>
    <row r="141" spans="1:14" s="38" customFormat="1" ht="25.5">
      <c r="A141" s="78" t="s">
        <v>29</v>
      </c>
      <c r="B141" s="49">
        <v>27</v>
      </c>
      <c r="C141" s="22">
        <f aca="true" t="shared" si="37" ref="C141:M141">VALUE(B143)</f>
        <v>27</v>
      </c>
      <c r="D141" s="22">
        <f t="shared" si="37"/>
        <v>27</v>
      </c>
      <c r="E141" s="22">
        <f t="shared" si="37"/>
        <v>27</v>
      </c>
      <c r="F141" s="22">
        <f t="shared" si="37"/>
        <v>27</v>
      </c>
      <c r="G141" s="22">
        <f t="shared" si="37"/>
        <v>27</v>
      </c>
      <c r="H141" s="22">
        <f t="shared" si="37"/>
        <v>27</v>
      </c>
      <c r="I141" s="22">
        <f t="shared" si="37"/>
        <v>27</v>
      </c>
      <c r="J141" s="22">
        <f t="shared" si="37"/>
        <v>27</v>
      </c>
      <c r="K141" s="22">
        <f t="shared" si="37"/>
        <v>27</v>
      </c>
      <c r="L141" s="22">
        <f t="shared" si="37"/>
        <v>27</v>
      </c>
      <c r="M141" s="22">
        <f t="shared" si="37"/>
        <v>27</v>
      </c>
      <c r="N141" s="66"/>
    </row>
    <row r="142" spans="1:14" ht="12.75">
      <c r="A142" s="76" t="s">
        <v>32</v>
      </c>
      <c r="B142" s="19"/>
      <c r="C142" s="18"/>
      <c r="D142" s="18"/>
      <c r="E142" s="18"/>
      <c r="F142" s="18"/>
      <c r="G142" s="18"/>
      <c r="H142" s="20"/>
      <c r="I142" s="20"/>
      <c r="J142" s="20"/>
      <c r="K142" s="20"/>
      <c r="L142" s="20"/>
      <c r="M142" s="20"/>
      <c r="N142" s="66"/>
    </row>
    <row r="143" spans="1:14" s="38" customFormat="1" ht="12.75">
      <c r="A143" s="76" t="s">
        <v>23</v>
      </c>
      <c r="B143" s="21">
        <f aca="true" t="shared" si="38" ref="B143:M143">SUM(B141-B142)</f>
        <v>27</v>
      </c>
      <c r="C143" s="22">
        <f t="shared" si="38"/>
        <v>27</v>
      </c>
      <c r="D143" s="22">
        <f t="shared" si="38"/>
        <v>27</v>
      </c>
      <c r="E143" s="22">
        <f t="shared" si="38"/>
        <v>27</v>
      </c>
      <c r="F143" s="22">
        <f t="shared" si="38"/>
        <v>27</v>
      </c>
      <c r="G143" s="22">
        <f t="shared" si="38"/>
        <v>27</v>
      </c>
      <c r="H143" s="22">
        <f t="shared" si="38"/>
        <v>27</v>
      </c>
      <c r="I143" s="22">
        <f t="shared" si="38"/>
        <v>27</v>
      </c>
      <c r="J143" s="22">
        <f t="shared" si="38"/>
        <v>27</v>
      </c>
      <c r="K143" s="22">
        <f t="shared" si="38"/>
        <v>27</v>
      </c>
      <c r="L143" s="22">
        <f t="shared" si="38"/>
        <v>27</v>
      </c>
      <c r="M143" s="22">
        <f t="shared" si="38"/>
        <v>27</v>
      </c>
      <c r="N143" s="66">
        <f>VALUE(M143)</f>
        <v>27</v>
      </c>
    </row>
    <row r="144" spans="1:14" s="38" customFormat="1" ht="12.75">
      <c r="A144" s="76"/>
      <c r="B144" s="21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66"/>
    </row>
    <row r="145" spans="1:14" s="38" customFormat="1" ht="25.5">
      <c r="A145" s="78" t="s">
        <v>27</v>
      </c>
      <c r="B145" s="49">
        <v>14.4</v>
      </c>
      <c r="C145" s="22">
        <f>VALUE(B148)</f>
        <v>21.6</v>
      </c>
      <c r="D145" s="22">
        <f aca="true" t="shared" si="39" ref="D145:M145">VALUE(C148)</f>
        <v>21.6</v>
      </c>
      <c r="E145" s="22">
        <f t="shared" si="39"/>
        <v>21.6</v>
      </c>
      <c r="F145" s="22">
        <f t="shared" si="39"/>
        <v>21.6</v>
      </c>
      <c r="G145" s="22">
        <f t="shared" si="39"/>
        <v>21.6</v>
      </c>
      <c r="H145" s="22">
        <f t="shared" si="39"/>
        <v>21.6</v>
      </c>
      <c r="I145" s="22">
        <f t="shared" si="39"/>
        <v>21.6</v>
      </c>
      <c r="J145" s="22">
        <f t="shared" si="39"/>
        <v>21.6</v>
      </c>
      <c r="K145" s="22">
        <f t="shared" si="39"/>
        <v>21.6</v>
      </c>
      <c r="L145" s="22">
        <f t="shared" si="39"/>
        <v>21.6</v>
      </c>
      <c r="M145" s="22">
        <f t="shared" si="39"/>
        <v>21.6</v>
      </c>
      <c r="N145" s="66"/>
    </row>
    <row r="146" spans="1:14" ht="12.75">
      <c r="A146" s="76" t="s">
        <v>31</v>
      </c>
      <c r="B146" s="86">
        <v>7.2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40">
        <f>SUM(B146:M146)</f>
        <v>7.2</v>
      </c>
    </row>
    <row r="147" spans="1:14" ht="12.75">
      <c r="A147" s="76" t="s">
        <v>32</v>
      </c>
      <c r="B147" s="86"/>
      <c r="C147" s="88"/>
      <c r="D147" s="88"/>
      <c r="E147" s="88"/>
      <c r="F147" s="88"/>
      <c r="G147" s="88"/>
      <c r="H147" s="87"/>
      <c r="I147" s="87"/>
      <c r="J147" s="87"/>
      <c r="K147" s="87"/>
      <c r="L147" s="87"/>
      <c r="M147" s="87"/>
      <c r="N147" s="66"/>
    </row>
    <row r="148" spans="1:14" s="38" customFormat="1" ht="12.75">
      <c r="A148" s="76" t="s">
        <v>23</v>
      </c>
      <c r="B148" s="24">
        <f aca="true" t="shared" si="40" ref="B148:M148">SUM(B145+B146-B147)</f>
        <v>21.6</v>
      </c>
      <c r="C148" s="22">
        <f t="shared" si="40"/>
        <v>21.6</v>
      </c>
      <c r="D148" s="22">
        <f t="shared" si="40"/>
        <v>21.6</v>
      </c>
      <c r="E148" s="22">
        <f t="shared" si="40"/>
        <v>21.6</v>
      </c>
      <c r="F148" s="22">
        <f t="shared" si="40"/>
        <v>21.6</v>
      </c>
      <c r="G148" s="22">
        <f t="shared" si="40"/>
        <v>21.6</v>
      </c>
      <c r="H148" s="22">
        <f t="shared" si="40"/>
        <v>21.6</v>
      </c>
      <c r="I148" s="22">
        <f t="shared" si="40"/>
        <v>21.6</v>
      </c>
      <c r="J148" s="22">
        <f t="shared" si="40"/>
        <v>21.6</v>
      </c>
      <c r="K148" s="22">
        <f t="shared" si="40"/>
        <v>21.6</v>
      </c>
      <c r="L148" s="22">
        <f t="shared" si="40"/>
        <v>21.6</v>
      </c>
      <c r="M148" s="22">
        <f t="shared" si="40"/>
        <v>21.6</v>
      </c>
      <c r="N148" s="66">
        <f>VALUE(M148)</f>
        <v>21.6</v>
      </c>
    </row>
    <row r="149" spans="1:14" s="38" customFormat="1" ht="12.75">
      <c r="A149" s="76"/>
      <c r="B149" s="24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66"/>
    </row>
    <row r="150" spans="1:14" s="38" customFormat="1" ht="24" customHeight="1">
      <c r="A150" s="78" t="s">
        <v>28</v>
      </c>
      <c r="B150" s="49">
        <v>101.2</v>
      </c>
      <c r="C150" s="22">
        <f>VALUE(B152)</f>
        <v>101.2</v>
      </c>
      <c r="D150" s="22">
        <f aca="true" t="shared" si="41" ref="D150:M150">VALUE(C152)</f>
        <v>101.2</v>
      </c>
      <c r="E150" s="22">
        <f t="shared" si="41"/>
        <v>101.2</v>
      </c>
      <c r="F150" s="22">
        <f t="shared" si="41"/>
        <v>101.2</v>
      </c>
      <c r="G150" s="22">
        <f t="shared" si="41"/>
        <v>101.2</v>
      </c>
      <c r="H150" s="22">
        <f t="shared" si="41"/>
        <v>101.2</v>
      </c>
      <c r="I150" s="22">
        <f t="shared" si="41"/>
        <v>101.2</v>
      </c>
      <c r="J150" s="22">
        <f t="shared" si="41"/>
        <v>101.2</v>
      </c>
      <c r="K150" s="22">
        <f t="shared" si="41"/>
        <v>101.2</v>
      </c>
      <c r="L150" s="22">
        <f t="shared" si="41"/>
        <v>101.2</v>
      </c>
      <c r="M150" s="22">
        <f t="shared" si="41"/>
        <v>101.2</v>
      </c>
      <c r="N150" s="66"/>
    </row>
    <row r="151" spans="1:14" s="41" customFormat="1" ht="12.75">
      <c r="A151" s="85" t="s">
        <v>32</v>
      </c>
      <c r="B151" s="49"/>
      <c r="C151" s="88"/>
      <c r="D151" s="88"/>
      <c r="E151" s="88"/>
      <c r="F151" s="88"/>
      <c r="G151" s="88"/>
      <c r="H151" s="87"/>
      <c r="I151" s="87"/>
      <c r="J151" s="87"/>
      <c r="K151" s="87"/>
      <c r="L151" s="87"/>
      <c r="M151" s="87"/>
      <c r="N151" s="66"/>
    </row>
    <row r="152" spans="1:14" s="38" customFormat="1" ht="12.75">
      <c r="A152" s="85" t="s">
        <v>23</v>
      </c>
      <c r="B152" s="21">
        <f aca="true" t="shared" si="42" ref="B152:M152">SUM(B150-B151)</f>
        <v>101.2</v>
      </c>
      <c r="C152" s="21">
        <f t="shared" si="42"/>
        <v>101.2</v>
      </c>
      <c r="D152" s="21">
        <f t="shared" si="42"/>
        <v>101.2</v>
      </c>
      <c r="E152" s="21">
        <f t="shared" si="42"/>
        <v>101.2</v>
      </c>
      <c r="F152" s="21">
        <f t="shared" si="42"/>
        <v>101.2</v>
      </c>
      <c r="G152" s="21">
        <f t="shared" si="42"/>
        <v>101.2</v>
      </c>
      <c r="H152" s="21">
        <f t="shared" si="42"/>
        <v>101.2</v>
      </c>
      <c r="I152" s="21">
        <f t="shared" si="42"/>
        <v>101.2</v>
      </c>
      <c r="J152" s="21">
        <f t="shared" si="42"/>
        <v>101.2</v>
      </c>
      <c r="K152" s="21">
        <f t="shared" si="42"/>
        <v>101.2</v>
      </c>
      <c r="L152" s="21">
        <f t="shared" si="42"/>
        <v>101.2</v>
      </c>
      <c r="M152" s="21">
        <f t="shared" si="42"/>
        <v>101.2</v>
      </c>
      <c r="N152" s="66">
        <f>VALUE(M152)</f>
        <v>101.2</v>
      </c>
    </row>
    <row r="153" spans="1:14" s="38" customFormat="1" ht="12.75">
      <c r="A153" s="85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66"/>
    </row>
    <row r="154" spans="1:14" s="38" customFormat="1" ht="12.75">
      <c r="A154" s="127" t="s">
        <v>33</v>
      </c>
      <c r="B154" s="127"/>
      <c r="C154" s="127"/>
      <c r="D154" s="127"/>
      <c r="E154" s="127"/>
      <c r="F154" s="22"/>
      <c r="G154" s="89"/>
      <c r="H154" s="23"/>
      <c r="I154" s="23"/>
      <c r="J154" s="23"/>
      <c r="K154" s="23"/>
      <c r="L154" s="23"/>
      <c r="M154" s="58">
        <f>SUM(M152*0.5)</f>
        <v>50.6</v>
      </c>
      <c r="N154" s="100">
        <f>VALUE(M154)</f>
        <v>50.6</v>
      </c>
    </row>
    <row r="155" spans="1:14" s="38" customFormat="1" ht="12.75">
      <c r="A155" s="77" t="s">
        <v>75</v>
      </c>
      <c r="B155" s="166">
        <v>0</v>
      </c>
      <c r="C155" s="165">
        <f>B155-B156</f>
        <v>0</v>
      </c>
      <c r="D155" s="165">
        <f aca="true" t="shared" si="43" ref="D155:N155">C155-C156</f>
        <v>0</v>
      </c>
      <c r="E155" s="165">
        <f t="shared" si="43"/>
        <v>0</v>
      </c>
      <c r="F155" s="165">
        <f t="shared" si="43"/>
        <v>0</v>
      </c>
      <c r="G155" s="165">
        <f t="shared" si="43"/>
        <v>0</v>
      </c>
      <c r="H155" s="165">
        <f t="shared" si="43"/>
        <v>0</v>
      </c>
      <c r="I155" s="165">
        <f t="shared" si="43"/>
        <v>0</v>
      </c>
      <c r="J155" s="165">
        <f t="shared" si="43"/>
        <v>0</v>
      </c>
      <c r="K155" s="165">
        <f t="shared" si="43"/>
        <v>0</v>
      </c>
      <c r="L155" s="165">
        <f t="shared" si="43"/>
        <v>0</v>
      </c>
      <c r="M155" s="165">
        <f t="shared" si="43"/>
        <v>0</v>
      </c>
      <c r="N155" s="165">
        <f t="shared" si="43"/>
        <v>0</v>
      </c>
    </row>
    <row r="156" spans="1:14" s="38" customFormat="1" ht="12.75">
      <c r="A156" s="170" t="s">
        <v>76</v>
      </c>
      <c r="B156" s="167">
        <v>0</v>
      </c>
      <c r="C156" s="167">
        <v>0</v>
      </c>
      <c r="D156" s="167">
        <v>0</v>
      </c>
      <c r="E156" s="168">
        <v>0</v>
      </c>
      <c r="F156" s="168">
        <v>0</v>
      </c>
      <c r="G156" s="168">
        <v>0</v>
      </c>
      <c r="H156" s="169">
        <v>0</v>
      </c>
      <c r="I156" s="169">
        <v>0</v>
      </c>
      <c r="J156" s="169">
        <v>0</v>
      </c>
      <c r="K156" s="169">
        <v>0</v>
      </c>
      <c r="L156" s="169">
        <v>0</v>
      </c>
      <c r="M156" s="169">
        <v>0</v>
      </c>
      <c r="N156" s="66">
        <f>SUM(B156:M156)</f>
        <v>0</v>
      </c>
    </row>
    <row r="157" spans="1:14" s="38" customFormat="1" ht="12.75">
      <c r="A157" s="39" t="s">
        <v>25</v>
      </c>
      <c r="B157" s="39"/>
      <c r="C157" s="128" t="s">
        <v>24</v>
      </c>
      <c r="D157" s="128"/>
      <c r="E157" s="39"/>
      <c r="F157" s="128" t="s">
        <v>30</v>
      </c>
      <c r="G157" s="128"/>
      <c r="H157" s="128"/>
      <c r="I157" s="128"/>
      <c r="J157" s="128"/>
      <c r="K157" s="128"/>
      <c r="L157" s="128" t="s">
        <v>24</v>
      </c>
      <c r="M157" s="128"/>
      <c r="N157" s="39"/>
    </row>
    <row r="158" spans="1:13" s="38" customFormat="1" ht="12.75">
      <c r="A158" s="126"/>
      <c r="B158" s="126"/>
      <c r="C158" s="126"/>
      <c r="D158" s="126"/>
      <c r="E158" s="91"/>
      <c r="F158" s="126"/>
      <c r="G158" s="126"/>
      <c r="H158" s="126"/>
      <c r="I158" s="126"/>
      <c r="J158" s="126"/>
      <c r="K158" s="126"/>
      <c r="L158" s="126"/>
      <c r="M158" s="126"/>
    </row>
    <row r="159" spans="1:13" s="38" customFormat="1" ht="12.75">
      <c r="A159" s="126"/>
      <c r="B159" s="126"/>
      <c r="C159" s="126"/>
      <c r="D159" s="126"/>
      <c r="E159" s="83"/>
      <c r="F159" s="126"/>
      <c r="G159" s="126"/>
      <c r="H159" s="126"/>
      <c r="I159" s="126"/>
      <c r="J159" s="126"/>
      <c r="K159" s="126"/>
      <c r="L159" s="126"/>
      <c r="M159" s="126"/>
    </row>
    <row r="160" spans="1:13" s="38" customFormat="1" ht="12.75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</row>
    <row r="161" spans="1:13" s="38" customFormat="1" ht="12.75">
      <c r="A161" s="91"/>
      <c r="B161" s="91"/>
      <c r="C161" s="91"/>
      <c r="D161" s="91"/>
      <c r="E161" s="83"/>
      <c r="F161" s="83"/>
      <c r="G161" s="83"/>
      <c r="H161" s="83"/>
      <c r="I161" s="83"/>
      <c r="J161" s="83"/>
      <c r="K161" s="83"/>
      <c r="L161" s="83"/>
      <c r="M161" s="83"/>
    </row>
    <row r="162" spans="1:13" s="38" customFormat="1" ht="12.75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</row>
    <row r="163" spans="1:13" s="38" customFormat="1" ht="12.75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</row>
    <row r="164" spans="1:13" s="38" customFormat="1" ht="12.75">
      <c r="A164" s="92" t="s">
        <v>34</v>
      </c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</row>
    <row r="165" spans="1:14" s="67" customFormat="1" ht="12.75">
      <c r="A165" s="93" t="s">
        <v>13</v>
      </c>
      <c r="B165" s="141" t="s">
        <v>43</v>
      </c>
      <c r="C165" s="142"/>
      <c r="D165" s="111"/>
      <c r="E165" s="112"/>
      <c r="F165" s="142" t="s">
        <v>21</v>
      </c>
      <c r="G165" s="142"/>
      <c r="H165" s="142"/>
      <c r="I165" s="129" t="s">
        <v>42</v>
      </c>
      <c r="J165" s="129"/>
      <c r="K165" s="142" t="s">
        <v>26</v>
      </c>
      <c r="L165" s="142"/>
      <c r="M165" s="142" t="s">
        <v>22</v>
      </c>
      <c r="N165" s="111"/>
    </row>
    <row r="166" spans="1:14" s="67" customFormat="1" ht="12.75">
      <c r="A166" s="31" t="s">
        <v>60</v>
      </c>
      <c r="B166" s="108" t="s">
        <v>44</v>
      </c>
      <c r="C166" s="107">
        <v>2.0834</v>
      </c>
      <c r="D166" s="106" t="s">
        <v>45</v>
      </c>
      <c r="E166" s="107">
        <v>2.0834</v>
      </c>
      <c r="F166" s="134" t="s">
        <v>61</v>
      </c>
      <c r="G166" s="134"/>
      <c r="H166" s="134"/>
      <c r="I166" s="134" t="s">
        <v>52</v>
      </c>
      <c r="J166" s="134"/>
      <c r="K166" s="134" t="s">
        <v>53</v>
      </c>
      <c r="L166" s="134"/>
      <c r="M166" s="134">
        <v>1</v>
      </c>
      <c r="N166" s="140"/>
    </row>
    <row r="167" spans="1:14" s="38" customFormat="1" ht="12.75">
      <c r="A167" s="94" t="s">
        <v>17</v>
      </c>
      <c r="B167" s="137" t="s">
        <v>46</v>
      </c>
      <c r="C167" s="138"/>
      <c r="D167" s="138"/>
      <c r="E167" s="138"/>
      <c r="F167" s="139" t="s">
        <v>20</v>
      </c>
      <c r="G167" s="139"/>
      <c r="H167" s="139"/>
      <c r="I167" s="129" t="s">
        <v>14</v>
      </c>
      <c r="J167" s="129"/>
      <c r="K167" s="129" t="s">
        <v>18</v>
      </c>
      <c r="L167" s="129"/>
      <c r="M167" s="129" t="s">
        <v>19</v>
      </c>
      <c r="N167" s="130"/>
    </row>
    <row r="168" spans="1:14" s="41" customFormat="1" ht="11.25" customHeight="1">
      <c r="A168" s="29">
        <v>654237894</v>
      </c>
      <c r="B168" s="131"/>
      <c r="C168" s="132"/>
      <c r="D168" s="132"/>
      <c r="E168" s="133"/>
      <c r="F168" s="134">
        <v>256478</v>
      </c>
      <c r="G168" s="134"/>
      <c r="H168" s="134"/>
      <c r="I168" s="134">
        <v>1</v>
      </c>
      <c r="J168" s="134"/>
      <c r="K168" s="134">
        <v>12</v>
      </c>
      <c r="L168" s="134"/>
      <c r="M168" s="135"/>
      <c r="N168" s="136"/>
    </row>
    <row r="169" spans="1:14" s="38" customFormat="1" ht="12.75">
      <c r="A169" s="80"/>
      <c r="B169" s="81" t="s">
        <v>6</v>
      </c>
      <c r="C169" s="81" t="s">
        <v>7</v>
      </c>
      <c r="D169" s="81" t="s">
        <v>8</v>
      </c>
      <c r="E169" s="81" t="s">
        <v>9</v>
      </c>
      <c r="F169" s="81" t="s">
        <v>10</v>
      </c>
      <c r="G169" s="81" t="s">
        <v>11</v>
      </c>
      <c r="H169" s="81" t="s">
        <v>0</v>
      </c>
      <c r="I169" s="81" t="s">
        <v>1</v>
      </c>
      <c r="J169" s="81" t="s">
        <v>2</v>
      </c>
      <c r="K169" s="81" t="s">
        <v>3</v>
      </c>
      <c r="L169" s="81" t="s">
        <v>12</v>
      </c>
      <c r="M169" s="81" t="s">
        <v>4</v>
      </c>
      <c r="N169" s="73" t="s">
        <v>16</v>
      </c>
    </row>
    <row r="170" spans="1:13" s="38" customFormat="1" ht="12.75">
      <c r="A170" s="82" t="s">
        <v>5</v>
      </c>
      <c r="B170" s="49">
        <v>50</v>
      </c>
      <c r="C170" s="22">
        <f aca="true" t="shared" si="44" ref="C170:M170">VALUE(B173)</f>
        <v>52.0834</v>
      </c>
      <c r="D170" s="22">
        <f t="shared" si="44"/>
        <v>54.166799999999995</v>
      </c>
      <c r="E170" s="22">
        <f t="shared" si="44"/>
        <v>56.25019999999999</v>
      </c>
      <c r="F170" s="22">
        <f t="shared" si="44"/>
        <v>58.33359999999999</v>
      </c>
      <c r="G170" s="22">
        <f t="shared" si="44"/>
        <v>60.41699999999999</v>
      </c>
      <c r="H170" s="22">
        <f t="shared" si="44"/>
        <v>62.500399999999985</v>
      </c>
      <c r="I170" s="22">
        <f t="shared" si="44"/>
        <v>64.58379999999998</v>
      </c>
      <c r="J170" s="22">
        <f t="shared" si="44"/>
        <v>66.66719999999998</v>
      </c>
      <c r="K170" s="22">
        <f t="shared" si="44"/>
        <v>68.75059999999998</v>
      </c>
      <c r="L170" s="22">
        <f t="shared" si="44"/>
        <v>70.83399999999997</v>
      </c>
      <c r="M170" s="22">
        <f t="shared" si="44"/>
        <v>72.91739999999997</v>
      </c>
    </row>
    <row r="171" spans="1:14" ht="12.75">
      <c r="A171" s="76" t="s">
        <v>31</v>
      </c>
      <c r="B171" s="49">
        <v>2.0834</v>
      </c>
      <c r="C171" s="49">
        <v>2.0834</v>
      </c>
      <c r="D171" s="49">
        <v>2.0834</v>
      </c>
      <c r="E171" s="49">
        <v>2.0834</v>
      </c>
      <c r="F171" s="49">
        <v>2.0834</v>
      </c>
      <c r="G171" s="49">
        <v>2.0834</v>
      </c>
      <c r="H171" s="49">
        <v>2.0834</v>
      </c>
      <c r="I171" s="49">
        <v>2.0834</v>
      </c>
      <c r="J171" s="49">
        <v>2.0834</v>
      </c>
      <c r="K171" s="49">
        <v>2.0834</v>
      </c>
      <c r="L171" s="49">
        <v>2.0834</v>
      </c>
      <c r="M171" s="49">
        <v>2.0834</v>
      </c>
      <c r="N171" s="66">
        <f>SUM(B171:M171)</f>
        <v>25.00080000000001</v>
      </c>
    </row>
    <row r="172" spans="1:14" ht="12.75">
      <c r="A172" s="76" t="s">
        <v>32</v>
      </c>
      <c r="B172" s="49"/>
      <c r="C172" s="88"/>
      <c r="D172" s="88"/>
      <c r="E172" s="88"/>
      <c r="F172" s="88"/>
      <c r="G172" s="88"/>
      <c r="H172" s="87"/>
      <c r="I172" s="87"/>
      <c r="J172" s="87"/>
      <c r="K172" s="87"/>
      <c r="L172" s="87"/>
      <c r="M172" s="87"/>
      <c r="N172" s="66"/>
    </row>
    <row r="173" spans="1:14" s="38" customFormat="1" ht="12.75">
      <c r="A173" s="74" t="s">
        <v>23</v>
      </c>
      <c r="B173" s="21">
        <f aca="true" t="shared" si="45" ref="B173:M173">SUM(B170+B171-B172)</f>
        <v>52.0834</v>
      </c>
      <c r="C173" s="21">
        <f t="shared" si="45"/>
        <v>54.166799999999995</v>
      </c>
      <c r="D173" s="21">
        <f t="shared" si="45"/>
        <v>56.25019999999999</v>
      </c>
      <c r="E173" s="21">
        <f t="shared" si="45"/>
        <v>58.33359999999999</v>
      </c>
      <c r="F173" s="21">
        <f t="shared" si="45"/>
        <v>60.41699999999999</v>
      </c>
      <c r="G173" s="21">
        <f t="shared" si="45"/>
        <v>62.500399999999985</v>
      </c>
      <c r="H173" s="21">
        <f t="shared" si="45"/>
        <v>64.58379999999998</v>
      </c>
      <c r="I173" s="21">
        <f t="shared" si="45"/>
        <v>66.66719999999998</v>
      </c>
      <c r="J173" s="21">
        <f t="shared" si="45"/>
        <v>68.75059999999998</v>
      </c>
      <c r="K173" s="21">
        <f t="shared" si="45"/>
        <v>70.83399999999997</v>
      </c>
      <c r="L173" s="21">
        <f t="shared" si="45"/>
        <v>72.91739999999997</v>
      </c>
      <c r="M173" s="21">
        <f t="shared" si="45"/>
        <v>75.00079999999997</v>
      </c>
      <c r="N173" s="66">
        <f>IF(VALUE(M173)&gt;(E166*K168*I168*2),(E166*K168*I168*2),M173)</f>
        <v>50.0016</v>
      </c>
    </row>
    <row r="174" spans="1:14" s="38" customFormat="1" ht="12.75">
      <c r="A174" s="83"/>
      <c r="B174" s="21"/>
      <c r="C174" s="22"/>
      <c r="D174" s="22"/>
      <c r="E174" s="22"/>
      <c r="F174" s="22"/>
      <c r="G174" s="22"/>
      <c r="H174" s="23"/>
      <c r="I174" s="23"/>
      <c r="J174" s="23"/>
      <c r="K174" s="23"/>
      <c r="L174" s="23"/>
      <c r="M174" s="23"/>
      <c r="N174" s="66"/>
    </row>
    <row r="175" spans="1:14" s="38" customFormat="1" ht="12.75">
      <c r="A175" s="59" t="s">
        <v>37</v>
      </c>
      <c r="B175" s="51"/>
      <c r="C175" s="52"/>
      <c r="D175" s="52"/>
      <c r="E175" s="52"/>
      <c r="F175" s="52"/>
      <c r="G175" s="52"/>
      <c r="H175" s="53"/>
      <c r="I175" s="53"/>
      <c r="J175" s="53"/>
      <c r="K175" s="53"/>
      <c r="L175" s="53"/>
      <c r="M175" s="53"/>
      <c r="N175" s="98"/>
    </row>
    <row r="176" spans="1:14" s="38" customFormat="1" ht="12.75">
      <c r="A176" s="75" t="s">
        <v>38</v>
      </c>
      <c r="B176" s="33">
        <v>0</v>
      </c>
      <c r="C176" s="34">
        <f aca="true" t="shared" si="46" ref="C176:M176">VALUE(B179)</f>
        <v>0</v>
      </c>
      <c r="D176" s="34">
        <f t="shared" si="46"/>
        <v>0</v>
      </c>
      <c r="E176" s="34">
        <f t="shared" si="46"/>
        <v>0</v>
      </c>
      <c r="F176" s="34">
        <f t="shared" si="46"/>
        <v>0</v>
      </c>
      <c r="G176" s="34">
        <f t="shared" si="46"/>
        <v>0</v>
      </c>
      <c r="H176" s="34">
        <f t="shared" si="46"/>
        <v>0</v>
      </c>
      <c r="I176" s="34">
        <f t="shared" si="46"/>
        <v>0</v>
      </c>
      <c r="J176" s="34">
        <f t="shared" si="46"/>
        <v>0</v>
      </c>
      <c r="K176" s="34">
        <f t="shared" si="46"/>
        <v>0</v>
      </c>
      <c r="L176" s="34">
        <f t="shared" si="46"/>
        <v>0</v>
      </c>
      <c r="M176" s="34">
        <f t="shared" si="46"/>
        <v>0</v>
      </c>
      <c r="N176" s="99"/>
    </row>
    <row r="177" spans="1:14" ht="12.75">
      <c r="A177" s="84" t="s">
        <v>31</v>
      </c>
      <c r="B177" s="49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66"/>
    </row>
    <row r="178" spans="1:14" ht="12.75">
      <c r="A178" s="76" t="s">
        <v>32</v>
      </c>
      <c r="B178" s="49"/>
      <c r="C178" s="88"/>
      <c r="D178" s="88"/>
      <c r="E178" s="88"/>
      <c r="F178" s="88"/>
      <c r="G178" s="88"/>
      <c r="H178" s="87"/>
      <c r="I178" s="87"/>
      <c r="J178" s="87"/>
      <c r="K178" s="87"/>
      <c r="L178" s="87"/>
      <c r="M178" s="87"/>
      <c r="N178" s="66"/>
    </row>
    <row r="179" spans="1:14" s="38" customFormat="1" ht="12.75">
      <c r="A179" s="76" t="s">
        <v>23</v>
      </c>
      <c r="B179" s="21">
        <f>SUM(B176+B177-B178)</f>
        <v>0</v>
      </c>
      <c r="C179" s="21">
        <f aca="true" t="shared" si="47" ref="C179:M179">SUM(C176+C177-C178)</f>
        <v>0</v>
      </c>
      <c r="D179" s="21">
        <f t="shared" si="47"/>
        <v>0</v>
      </c>
      <c r="E179" s="21">
        <f t="shared" si="47"/>
        <v>0</v>
      </c>
      <c r="F179" s="21">
        <f t="shared" si="47"/>
        <v>0</v>
      </c>
      <c r="G179" s="21">
        <f t="shared" si="47"/>
        <v>0</v>
      </c>
      <c r="H179" s="21">
        <f t="shared" si="47"/>
        <v>0</v>
      </c>
      <c r="I179" s="21">
        <f t="shared" si="47"/>
        <v>0</v>
      </c>
      <c r="J179" s="21">
        <f t="shared" si="47"/>
        <v>0</v>
      </c>
      <c r="K179" s="21">
        <f t="shared" si="47"/>
        <v>0</v>
      </c>
      <c r="L179" s="21">
        <f t="shared" si="47"/>
        <v>0</v>
      </c>
      <c r="M179" s="21">
        <f t="shared" si="47"/>
        <v>0</v>
      </c>
      <c r="N179" s="66">
        <f>VALUE(M179)</f>
        <v>0</v>
      </c>
    </row>
    <row r="180" spans="1:14" s="38" customFormat="1" ht="12.75">
      <c r="A180" s="76"/>
      <c r="B180" s="21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66"/>
    </row>
    <row r="181" spans="1:14" s="38" customFormat="1" ht="12.75">
      <c r="A181" s="77" t="s">
        <v>39</v>
      </c>
      <c r="B181" s="21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66"/>
    </row>
    <row r="182" spans="1:14" s="38" customFormat="1" ht="25.5">
      <c r="A182" s="78" t="s">
        <v>29</v>
      </c>
      <c r="B182" s="49"/>
      <c r="C182" s="22">
        <f aca="true" t="shared" si="48" ref="C182:M182">VALUE(B184)</f>
        <v>0</v>
      </c>
      <c r="D182" s="22">
        <f t="shared" si="48"/>
        <v>0</v>
      </c>
      <c r="E182" s="22">
        <f t="shared" si="48"/>
        <v>0</v>
      </c>
      <c r="F182" s="22">
        <f t="shared" si="48"/>
        <v>0</v>
      </c>
      <c r="G182" s="22">
        <f t="shared" si="48"/>
        <v>0</v>
      </c>
      <c r="H182" s="22">
        <f t="shared" si="48"/>
        <v>0</v>
      </c>
      <c r="I182" s="22">
        <f t="shared" si="48"/>
        <v>0</v>
      </c>
      <c r="J182" s="22">
        <f t="shared" si="48"/>
        <v>0</v>
      </c>
      <c r="K182" s="22">
        <f t="shared" si="48"/>
        <v>0</v>
      </c>
      <c r="L182" s="22">
        <f t="shared" si="48"/>
        <v>0</v>
      </c>
      <c r="M182" s="22">
        <f t="shared" si="48"/>
        <v>0</v>
      </c>
      <c r="N182" s="66"/>
    </row>
    <row r="183" spans="1:14" ht="12.75">
      <c r="A183" s="76" t="s">
        <v>32</v>
      </c>
      <c r="B183" s="19"/>
      <c r="C183" s="18"/>
      <c r="D183" s="18"/>
      <c r="E183" s="18"/>
      <c r="F183" s="18"/>
      <c r="G183" s="18"/>
      <c r="H183" s="20"/>
      <c r="I183" s="20"/>
      <c r="J183" s="20"/>
      <c r="K183" s="20"/>
      <c r="L183" s="20"/>
      <c r="M183" s="20"/>
      <c r="N183" s="66"/>
    </row>
    <row r="184" spans="1:14" s="38" customFormat="1" ht="12.75">
      <c r="A184" s="76" t="s">
        <v>23</v>
      </c>
      <c r="B184" s="21">
        <f aca="true" t="shared" si="49" ref="B184:M184">SUM(B182-B183)</f>
        <v>0</v>
      </c>
      <c r="C184" s="22">
        <f t="shared" si="49"/>
        <v>0</v>
      </c>
      <c r="D184" s="22">
        <f t="shared" si="49"/>
        <v>0</v>
      </c>
      <c r="E184" s="22">
        <f t="shared" si="49"/>
        <v>0</v>
      </c>
      <c r="F184" s="22">
        <f t="shared" si="49"/>
        <v>0</v>
      </c>
      <c r="G184" s="22">
        <f t="shared" si="49"/>
        <v>0</v>
      </c>
      <c r="H184" s="22">
        <f t="shared" si="49"/>
        <v>0</v>
      </c>
      <c r="I184" s="22">
        <f t="shared" si="49"/>
        <v>0</v>
      </c>
      <c r="J184" s="22">
        <f t="shared" si="49"/>
        <v>0</v>
      </c>
      <c r="K184" s="22">
        <f t="shared" si="49"/>
        <v>0</v>
      </c>
      <c r="L184" s="22">
        <f t="shared" si="49"/>
        <v>0</v>
      </c>
      <c r="M184" s="22">
        <f t="shared" si="49"/>
        <v>0</v>
      </c>
      <c r="N184" s="66">
        <f>VALUE(M184)</f>
        <v>0</v>
      </c>
    </row>
    <row r="185" spans="1:14" s="38" customFormat="1" ht="12.75">
      <c r="A185" s="76"/>
      <c r="B185" s="21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66"/>
    </row>
    <row r="186" spans="1:14" s="38" customFormat="1" ht="25.5">
      <c r="A186" s="78" t="s">
        <v>27</v>
      </c>
      <c r="B186" s="49"/>
      <c r="C186" s="22">
        <f>VALUE(B189)</f>
        <v>61</v>
      </c>
      <c r="D186" s="22">
        <f aca="true" t="shared" si="50" ref="D186:M186">VALUE(C189)</f>
        <v>62</v>
      </c>
      <c r="E186" s="22">
        <f t="shared" si="50"/>
        <v>63</v>
      </c>
      <c r="F186" s="22">
        <f t="shared" si="50"/>
        <v>64</v>
      </c>
      <c r="G186" s="22">
        <f t="shared" si="50"/>
        <v>65</v>
      </c>
      <c r="H186" s="22">
        <f t="shared" si="50"/>
        <v>66</v>
      </c>
      <c r="I186" s="22">
        <f t="shared" si="50"/>
        <v>67</v>
      </c>
      <c r="J186" s="22">
        <f t="shared" si="50"/>
        <v>68</v>
      </c>
      <c r="K186" s="22">
        <f t="shared" si="50"/>
        <v>69</v>
      </c>
      <c r="L186" s="22">
        <f t="shared" si="50"/>
        <v>70</v>
      </c>
      <c r="M186" s="22">
        <f t="shared" si="50"/>
        <v>71</v>
      </c>
      <c r="N186" s="66"/>
    </row>
    <row r="187" spans="1:14" ht="12.75">
      <c r="A187" s="76" t="s">
        <v>31</v>
      </c>
      <c r="B187" s="63">
        <v>61</v>
      </c>
      <c r="C187" s="20">
        <v>1</v>
      </c>
      <c r="D187" s="20">
        <v>1</v>
      </c>
      <c r="E187" s="20">
        <v>1</v>
      </c>
      <c r="F187" s="20">
        <v>1</v>
      </c>
      <c r="G187" s="20">
        <v>1</v>
      </c>
      <c r="H187" s="20">
        <v>1</v>
      </c>
      <c r="I187" s="20">
        <v>1</v>
      </c>
      <c r="J187" s="20">
        <v>1</v>
      </c>
      <c r="K187" s="20">
        <v>1</v>
      </c>
      <c r="L187" s="20">
        <v>1</v>
      </c>
      <c r="M187" s="20">
        <v>1</v>
      </c>
      <c r="N187" s="40">
        <f>SUM(B187:M187)</f>
        <v>72</v>
      </c>
    </row>
    <row r="188" spans="1:14" ht="12.75">
      <c r="A188" s="76" t="s">
        <v>32</v>
      </c>
      <c r="B188" s="63"/>
      <c r="C188" s="18"/>
      <c r="D188" s="18"/>
      <c r="E188" s="18"/>
      <c r="F188" s="18"/>
      <c r="G188" s="18"/>
      <c r="H188" s="20"/>
      <c r="I188" s="20"/>
      <c r="J188" s="20"/>
      <c r="K188" s="20"/>
      <c r="L188" s="20"/>
      <c r="M188" s="20"/>
      <c r="N188" s="66"/>
    </row>
    <row r="189" spans="1:14" s="38" customFormat="1" ht="12.75">
      <c r="A189" s="76" t="s">
        <v>23</v>
      </c>
      <c r="B189" s="24">
        <f aca="true" t="shared" si="51" ref="B189:M189">SUM(B186+B187-B188)</f>
        <v>61</v>
      </c>
      <c r="C189" s="22">
        <f t="shared" si="51"/>
        <v>62</v>
      </c>
      <c r="D189" s="22">
        <f t="shared" si="51"/>
        <v>63</v>
      </c>
      <c r="E189" s="22">
        <f t="shared" si="51"/>
        <v>64</v>
      </c>
      <c r="F189" s="22">
        <f t="shared" si="51"/>
        <v>65</v>
      </c>
      <c r="G189" s="22">
        <f t="shared" si="51"/>
        <v>66</v>
      </c>
      <c r="H189" s="22">
        <f t="shared" si="51"/>
        <v>67</v>
      </c>
      <c r="I189" s="22">
        <f t="shared" si="51"/>
        <v>68</v>
      </c>
      <c r="J189" s="22">
        <f t="shared" si="51"/>
        <v>69</v>
      </c>
      <c r="K189" s="22">
        <f t="shared" si="51"/>
        <v>70</v>
      </c>
      <c r="L189" s="22">
        <f t="shared" si="51"/>
        <v>71</v>
      </c>
      <c r="M189" s="22">
        <f t="shared" si="51"/>
        <v>72</v>
      </c>
      <c r="N189" s="66">
        <f>VALUE(M189)</f>
        <v>72</v>
      </c>
    </row>
    <row r="190" spans="1:14" s="38" customFormat="1" ht="12.75">
      <c r="A190" s="76"/>
      <c r="B190" s="24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66"/>
    </row>
    <row r="191" spans="1:14" s="38" customFormat="1" ht="26.25" customHeight="1">
      <c r="A191" s="78" t="s">
        <v>28</v>
      </c>
      <c r="B191" s="49">
        <v>72.4</v>
      </c>
      <c r="C191" s="22">
        <f>VALUE(B193)</f>
        <v>72.4</v>
      </c>
      <c r="D191" s="22">
        <f aca="true" t="shared" si="52" ref="D191:M191">VALUE(C193)</f>
        <v>72.4</v>
      </c>
      <c r="E191" s="22">
        <f t="shared" si="52"/>
        <v>72.4</v>
      </c>
      <c r="F191" s="22">
        <f t="shared" si="52"/>
        <v>72.4</v>
      </c>
      <c r="G191" s="22">
        <f t="shared" si="52"/>
        <v>72.4</v>
      </c>
      <c r="H191" s="22">
        <f t="shared" si="52"/>
        <v>72.4</v>
      </c>
      <c r="I191" s="22">
        <f t="shared" si="52"/>
        <v>72.4</v>
      </c>
      <c r="J191" s="22">
        <f t="shared" si="52"/>
        <v>72.4</v>
      </c>
      <c r="K191" s="22">
        <f t="shared" si="52"/>
        <v>72.4</v>
      </c>
      <c r="L191" s="22">
        <f t="shared" si="52"/>
        <v>72.4</v>
      </c>
      <c r="M191" s="22">
        <f t="shared" si="52"/>
        <v>72.4</v>
      </c>
      <c r="N191" s="66"/>
    </row>
    <row r="192" spans="1:14" ht="12.75">
      <c r="A192" s="85" t="s">
        <v>32</v>
      </c>
      <c r="B192" s="49"/>
      <c r="C192" s="88"/>
      <c r="D192" s="88"/>
      <c r="E192" s="88"/>
      <c r="F192" s="88"/>
      <c r="G192" s="88"/>
      <c r="H192" s="87"/>
      <c r="I192" s="87"/>
      <c r="J192" s="87"/>
      <c r="K192" s="87"/>
      <c r="L192" s="87"/>
      <c r="M192" s="87"/>
      <c r="N192" s="66"/>
    </row>
    <row r="193" spans="1:14" s="38" customFormat="1" ht="12.75">
      <c r="A193" s="85" t="s">
        <v>23</v>
      </c>
      <c r="B193" s="21">
        <f aca="true" t="shared" si="53" ref="B193:M193">SUM(B191-B192)</f>
        <v>72.4</v>
      </c>
      <c r="C193" s="21">
        <f t="shared" si="53"/>
        <v>72.4</v>
      </c>
      <c r="D193" s="21">
        <f t="shared" si="53"/>
        <v>72.4</v>
      </c>
      <c r="E193" s="21">
        <f t="shared" si="53"/>
        <v>72.4</v>
      </c>
      <c r="F193" s="21">
        <f t="shared" si="53"/>
        <v>72.4</v>
      </c>
      <c r="G193" s="21">
        <f t="shared" si="53"/>
        <v>72.4</v>
      </c>
      <c r="H193" s="21">
        <f t="shared" si="53"/>
        <v>72.4</v>
      </c>
      <c r="I193" s="21">
        <f t="shared" si="53"/>
        <v>72.4</v>
      </c>
      <c r="J193" s="21">
        <f t="shared" si="53"/>
        <v>72.4</v>
      </c>
      <c r="K193" s="21">
        <f t="shared" si="53"/>
        <v>72.4</v>
      </c>
      <c r="L193" s="21">
        <f t="shared" si="53"/>
        <v>72.4</v>
      </c>
      <c r="M193" s="21">
        <f t="shared" si="53"/>
        <v>72.4</v>
      </c>
      <c r="N193" s="66">
        <f>VALUE(M193)</f>
        <v>72.4</v>
      </c>
    </row>
    <row r="194" spans="1:14" s="38" customFormat="1" ht="12.75">
      <c r="A194" s="85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66"/>
    </row>
    <row r="195" spans="1:14" s="38" customFormat="1" ht="12.75">
      <c r="A195" s="127" t="s">
        <v>33</v>
      </c>
      <c r="B195" s="127"/>
      <c r="C195" s="127"/>
      <c r="D195" s="127"/>
      <c r="E195" s="127"/>
      <c r="F195" s="22"/>
      <c r="G195" s="89"/>
      <c r="H195" s="23"/>
      <c r="I195" s="23"/>
      <c r="J195" s="23"/>
      <c r="K195" s="23"/>
      <c r="L195" s="23"/>
      <c r="M195" s="58">
        <f>SUM(M193*0.5)</f>
        <v>36.2</v>
      </c>
      <c r="N195" s="100">
        <f>VALUE(M195)</f>
        <v>36.2</v>
      </c>
    </row>
    <row r="196" spans="1:14" s="38" customFormat="1" ht="12.75">
      <c r="A196" s="77" t="s">
        <v>75</v>
      </c>
      <c r="B196" s="166">
        <v>0</v>
      </c>
      <c r="C196" s="165">
        <f>B196-B197</f>
        <v>0</v>
      </c>
      <c r="D196" s="165">
        <f aca="true" t="shared" si="54" ref="D196:N196">C196-C197</f>
        <v>0</v>
      </c>
      <c r="E196" s="165">
        <f t="shared" si="54"/>
        <v>0</v>
      </c>
      <c r="F196" s="165">
        <f t="shared" si="54"/>
        <v>0</v>
      </c>
      <c r="G196" s="165">
        <f t="shared" si="54"/>
        <v>0</v>
      </c>
      <c r="H196" s="165">
        <f t="shared" si="54"/>
        <v>0</v>
      </c>
      <c r="I196" s="165">
        <f t="shared" si="54"/>
        <v>0</v>
      </c>
      <c r="J196" s="165">
        <f t="shared" si="54"/>
        <v>0</v>
      </c>
      <c r="K196" s="165">
        <f t="shared" si="54"/>
        <v>0</v>
      </c>
      <c r="L196" s="165">
        <f t="shared" si="54"/>
        <v>0</v>
      </c>
      <c r="M196" s="165">
        <f t="shared" si="54"/>
        <v>0</v>
      </c>
      <c r="N196" s="165">
        <f t="shared" si="54"/>
        <v>0</v>
      </c>
    </row>
    <row r="197" spans="1:14" s="38" customFormat="1" ht="12.75">
      <c r="A197" s="170" t="s">
        <v>76</v>
      </c>
      <c r="B197" s="167">
        <v>0</v>
      </c>
      <c r="C197" s="167">
        <v>0</v>
      </c>
      <c r="D197" s="167">
        <v>0</v>
      </c>
      <c r="E197" s="168">
        <v>0</v>
      </c>
      <c r="F197" s="168">
        <v>0</v>
      </c>
      <c r="G197" s="168">
        <v>0</v>
      </c>
      <c r="H197" s="169">
        <v>0</v>
      </c>
      <c r="I197" s="169">
        <v>0</v>
      </c>
      <c r="J197" s="169">
        <v>0</v>
      </c>
      <c r="K197" s="169">
        <v>0</v>
      </c>
      <c r="L197" s="169">
        <v>0</v>
      </c>
      <c r="M197" s="169">
        <v>0</v>
      </c>
      <c r="N197" s="66">
        <f>SUM(B197:M197)</f>
        <v>0</v>
      </c>
    </row>
    <row r="198" spans="1:14" s="38" customFormat="1" ht="12.75">
      <c r="A198" s="39" t="s">
        <v>25</v>
      </c>
      <c r="B198" s="39"/>
      <c r="C198" s="128" t="s">
        <v>24</v>
      </c>
      <c r="D198" s="128"/>
      <c r="E198" s="39"/>
      <c r="F198" s="128" t="s">
        <v>30</v>
      </c>
      <c r="G198" s="128"/>
      <c r="H198" s="128"/>
      <c r="I198" s="128"/>
      <c r="J198" s="128"/>
      <c r="K198" s="128"/>
      <c r="L198" s="128" t="s">
        <v>24</v>
      </c>
      <c r="M198" s="128"/>
      <c r="N198" s="39"/>
    </row>
    <row r="199" spans="1:13" s="38" customFormat="1" ht="12.75">
      <c r="A199" s="126"/>
      <c r="B199" s="126"/>
      <c r="C199" s="126"/>
      <c r="D199" s="126"/>
      <c r="E199" s="91"/>
      <c r="F199" s="126"/>
      <c r="G199" s="126"/>
      <c r="H199" s="126"/>
      <c r="I199" s="126"/>
      <c r="J199" s="126"/>
      <c r="K199" s="126"/>
      <c r="L199" s="126"/>
      <c r="M199" s="126"/>
    </row>
    <row r="200" spans="1:13" s="38" customFormat="1" ht="12.75">
      <c r="A200" s="126"/>
      <c r="B200" s="126"/>
      <c r="C200" s="126"/>
      <c r="D200" s="126"/>
      <c r="E200" s="83"/>
      <c r="F200" s="126"/>
      <c r="G200" s="126"/>
      <c r="H200" s="126"/>
      <c r="I200" s="126"/>
      <c r="J200" s="126"/>
      <c r="K200" s="126"/>
      <c r="L200" s="126"/>
      <c r="M200" s="126"/>
    </row>
    <row r="201" spans="1:13" s="41" customFormat="1" ht="12.75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</row>
    <row r="202" spans="1:13" s="41" customFormat="1" ht="12.75">
      <c r="A202" s="69"/>
      <c r="B202" s="69"/>
      <c r="C202" s="69"/>
      <c r="D202" s="69"/>
      <c r="E202" s="68"/>
      <c r="F202" s="68"/>
      <c r="G202" s="68"/>
      <c r="H202" s="68"/>
      <c r="I202" s="68"/>
      <c r="J202" s="68"/>
      <c r="K202" s="68"/>
      <c r="L202" s="68"/>
      <c r="M202" s="68"/>
    </row>
    <row r="203" spans="1:13" s="41" customFormat="1" ht="12.75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</row>
    <row r="204" spans="1:13" s="41" customFormat="1" ht="12.75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</row>
    <row r="205" spans="1:13" s="41" customFormat="1" ht="13.5" thickBot="1">
      <c r="A205" s="70" t="s">
        <v>34</v>
      </c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</row>
    <row r="206" spans="1:14" ht="12.75">
      <c r="A206" s="30" t="s">
        <v>13</v>
      </c>
      <c r="B206" s="141" t="s">
        <v>43</v>
      </c>
      <c r="C206" s="142"/>
      <c r="D206" s="111"/>
      <c r="E206" s="112"/>
      <c r="F206" s="142" t="s">
        <v>21</v>
      </c>
      <c r="G206" s="142"/>
      <c r="H206" s="142"/>
      <c r="I206" s="129" t="s">
        <v>42</v>
      </c>
      <c r="J206" s="129"/>
      <c r="K206" s="152" t="s">
        <v>26</v>
      </c>
      <c r="L206" s="152"/>
      <c r="M206" s="150" t="s">
        <v>22</v>
      </c>
      <c r="N206" s="151"/>
    </row>
    <row r="207" spans="1:14" s="41" customFormat="1" ht="12.75">
      <c r="A207" s="31" t="s">
        <v>62</v>
      </c>
      <c r="B207" s="108" t="s">
        <v>44</v>
      </c>
      <c r="C207" s="107">
        <v>2.0834</v>
      </c>
      <c r="D207" s="106" t="s">
        <v>45</v>
      </c>
      <c r="E207" s="107">
        <v>2.0834</v>
      </c>
      <c r="F207" s="134" t="s">
        <v>55</v>
      </c>
      <c r="G207" s="134"/>
      <c r="H207" s="134"/>
      <c r="I207" s="134" t="s">
        <v>56</v>
      </c>
      <c r="J207" s="134"/>
      <c r="K207" s="134" t="s">
        <v>57</v>
      </c>
      <c r="L207" s="134"/>
      <c r="M207" s="134">
        <v>1</v>
      </c>
      <c r="N207" s="140"/>
    </row>
    <row r="208" spans="1:14" s="38" customFormat="1" ht="12.75">
      <c r="A208" s="94" t="s">
        <v>17</v>
      </c>
      <c r="B208" s="137" t="s">
        <v>46</v>
      </c>
      <c r="C208" s="138"/>
      <c r="D208" s="138"/>
      <c r="E208" s="138"/>
      <c r="F208" s="139" t="s">
        <v>20</v>
      </c>
      <c r="G208" s="139"/>
      <c r="H208" s="139"/>
      <c r="I208" s="129" t="s">
        <v>14</v>
      </c>
      <c r="J208" s="129"/>
      <c r="K208" s="129" t="s">
        <v>18</v>
      </c>
      <c r="L208" s="129"/>
      <c r="M208" s="129" t="s">
        <v>19</v>
      </c>
      <c r="N208" s="130"/>
    </row>
    <row r="209" spans="1:14" s="41" customFormat="1" ht="12.75">
      <c r="A209" s="29">
        <v>321654789</v>
      </c>
      <c r="B209" s="131" t="s">
        <v>63</v>
      </c>
      <c r="C209" s="132"/>
      <c r="D209" s="132"/>
      <c r="E209" s="133"/>
      <c r="F209" s="134">
        <v>258963</v>
      </c>
      <c r="G209" s="134"/>
      <c r="H209" s="134"/>
      <c r="I209" s="134">
        <v>1</v>
      </c>
      <c r="J209" s="134"/>
      <c r="K209" s="134">
        <v>12</v>
      </c>
      <c r="L209" s="134"/>
      <c r="M209" s="135"/>
      <c r="N209" s="136"/>
    </row>
    <row r="210" spans="1:14" s="38" customFormat="1" ht="12.75">
      <c r="A210" s="80"/>
      <c r="B210" s="81" t="s">
        <v>6</v>
      </c>
      <c r="C210" s="81" t="s">
        <v>7</v>
      </c>
      <c r="D210" s="81" t="s">
        <v>8</v>
      </c>
      <c r="E210" s="81" t="s">
        <v>9</v>
      </c>
      <c r="F210" s="81" t="s">
        <v>10</v>
      </c>
      <c r="G210" s="81" t="s">
        <v>11</v>
      </c>
      <c r="H210" s="81" t="s">
        <v>0</v>
      </c>
      <c r="I210" s="81" t="s">
        <v>1</v>
      </c>
      <c r="J210" s="81" t="s">
        <v>2</v>
      </c>
      <c r="K210" s="81" t="s">
        <v>3</v>
      </c>
      <c r="L210" s="81" t="s">
        <v>12</v>
      </c>
      <c r="M210" s="81" t="s">
        <v>4</v>
      </c>
      <c r="N210" s="73" t="s">
        <v>16</v>
      </c>
    </row>
    <row r="211" spans="1:13" s="38" customFormat="1" ht="12.75">
      <c r="A211" s="82" t="s">
        <v>5</v>
      </c>
      <c r="B211" s="49">
        <v>25</v>
      </c>
      <c r="C211" s="22">
        <f aca="true" t="shared" si="55" ref="C211:M211">VALUE(B214)</f>
        <v>27.0834</v>
      </c>
      <c r="D211" s="22">
        <f t="shared" si="55"/>
        <v>29.166800000000002</v>
      </c>
      <c r="E211" s="22">
        <f t="shared" si="55"/>
        <v>27.250200000000003</v>
      </c>
      <c r="F211" s="22">
        <f t="shared" si="55"/>
        <v>29.333600000000004</v>
      </c>
      <c r="G211" s="22">
        <f t="shared" si="55"/>
        <v>31.417000000000005</v>
      </c>
      <c r="H211" s="22">
        <f t="shared" si="55"/>
        <v>7.105427357601002E-15</v>
      </c>
      <c r="I211" s="22">
        <f t="shared" si="55"/>
        <v>7.105427357601002E-15</v>
      </c>
      <c r="J211" s="22">
        <f t="shared" si="55"/>
        <v>7.105427357601002E-15</v>
      </c>
      <c r="K211" s="22">
        <f t="shared" si="55"/>
        <v>7.105427357601002E-15</v>
      </c>
      <c r="L211" s="22">
        <f t="shared" si="55"/>
        <v>7.105427357601002E-15</v>
      </c>
      <c r="M211" s="22">
        <f t="shared" si="55"/>
        <v>7.105427357601002E-15</v>
      </c>
    </row>
    <row r="212" spans="1:14" ht="12.75">
      <c r="A212" s="76" t="s">
        <v>31</v>
      </c>
      <c r="B212" s="49">
        <v>2.0834</v>
      </c>
      <c r="C212" s="49">
        <v>2.0834</v>
      </c>
      <c r="D212" s="49">
        <v>2.0834</v>
      </c>
      <c r="E212" s="49">
        <v>2.0834</v>
      </c>
      <c r="F212" s="49">
        <v>2.0834</v>
      </c>
      <c r="G212" s="49">
        <v>2.0834</v>
      </c>
      <c r="H212" s="49"/>
      <c r="I212" s="49"/>
      <c r="J212" s="49"/>
      <c r="K212" s="49"/>
      <c r="L212" s="49"/>
      <c r="M212" s="49"/>
      <c r="N212" s="66">
        <f>SUM(B212:M212)</f>
        <v>12.500400000000003</v>
      </c>
    </row>
    <row r="213" spans="1:14" ht="12.75">
      <c r="A213" s="76" t="s">
        <v>32</v>
      </c>
      <c r="B213" s="49"/>
      <c r="C213" s="88"/>
      <c r="D213" s="88">
        <v>4</v>
      </c>
      <c r="E213" s="88"/>
      <c r="F213" s="88"/>
      <c r="G213" s="88">
        <v>33.5004</v>
      </c>
      <c r="H213" s="87"/>
      <c r="I213" s="87"/>
      <c r="J213" s="87"/>
      <c r="K213" s="87"/>
      <c r="L213" s="87"/>
      <c r="M213" s="87"/>
      <c r="N213" s="66"/>
    </row>
    <row r="214" spans="1:14" s="38" customFormat="1" ht="12.75">
      <c r="A214" s="74" t="s">
        <v>23</v>
      </c>
      <c r="B214" s="21">
        <f aca="true" t="shared" si="56" ref="B214:M214">SUM(B211+B212-B213)</f>
        <v>27.0834</v>
      </c>
      <c r="C214" s="21">
        <f t="shared" si="56"/>
        <v>29.166800000000002</v>
      </c>
      <c r="D214" s="21">
        <f t="shared" si="56"/>
        <v>27.250200000000003</v>
      </c>
      <c r="E214" s="21">
        <f t="shared" si="56"/>
        <v>29.333600000000004</v>
      </c>
      <c r="F214" s="21">
        <f t="shared" si="56"/>
        <v>31.417000000000005</v>
      </c>
      <c r="G214" s="21">
        <f t="shared" si="56"/>
        <v>7.105427357601002E-15</v>
      </c>
      <c r="H214" s="21">
        <f t="shared" si="56"/>
        <v>7.105427357601002E-15</v>
      </c>
      <c r="I214" s="21">
        <f t="shared" si="56"/>
        <v>7.105427357601002E-15</v>
      </c>
      <c r="J214" s="21">
        <f t="shared" si="56"/>
        <v>7.105427357601002E-15</v>
      </c>
      <c r="K214" s="21">
        <f t="shared" si="56"/>
        <v>7.105427357601002E-15</v>
      </c>
      <c r="L214" s="21">
        <f t="shared" si="56"/>
        <v>7.105427357601002E-15</v>
      </c>
      <c r="M214" s="21">
        <f t="shared" si="56"/>
        <v>7.105427357601002E-15</v>
      </c>
      <c r="N214" s="66">
        <f>IF(VALUE(M214)&gt;(E207*K209*I209*2),(E207*K209*I209*2),M214)</f>
        <v>7.105427357601002E-15</v>
      </c>
    </row>
    <row r="215" spans="1:14" s="38" customFormat="1" ht="12.75">
      <c r="A215" s="83"/>
      <c r="B215" s="21"/>
      <c r="C215" s="22"/>
      <c r="D215" s="22"/>
      <c r="E215" s="22"/>
      <c r="F215" s="22"/>
      <c r="G215" s="22"/>
      <c r="H215" s="23"/>
      <c r="I215" s="23"/>
      <c r="J215" s="23"/>
      <c r="K215" s="23"/>
      <c r="L215" s="23"/>
      <c r="M215" s="23"/>
      <c r="N215" s="66"/>
    </row>
    <row r="216" spans="1:14" s="38" customFormat="1" ht="12.75">
      <c r="A216" s="59" t="s">
        <v>37</v>
      </c>
      <c r="B216" s="51"/>
      <c r="C216" s="52"/>
      <c r="D216" s="52"/>
      <c r="E216" s="52"/>
      <c r="F216" s="52"/>
      <c r="G216" s="52"/>
      <c r="H216" s="53"/>
      <c r="I216" s="53"/>
      <c r="J216" s="53"/>
      <c r="K216" s="53"/>
      <c r="L216" s="53"/>
      <c r="M216" s="53"/>
      <c r="N216" s="98"/>
    </row>
    <row r="217" spans="1:14" s="38" customFormat="1" ht="12.75">
      <c r="A217" s="75" t="s">
        <v>40</v>
      </c>
      <c r="B217" s="33">
        <v>0</v>
      </c>
      <c r="C217" s="34">
        <f aca="true" t="shared" si="57" ref="C217:M217">VALUE(B220)</f>
        <v>43</v>
      </c>
      <c r="D217" s="34">
        <f t="shared" si="57"/>
        <v>41</v>
      </c>
      <c r="E217" s="34">
        <f t="shared" si="57"/>
        <v>41</v>
      </c>
      <c r="F217" s="34">
        <f t="shared" si="57"/>
        <v>41</v>
      </c>
      <c r="G217" s="34">
        <f t="shared" si="57"/>
        <v>41</v>
      </c>
      <c r="H217" s="34">
        <f t="shared" si="57"/>
        <v>0</v>
      </c>
      <c r="I217" s="34">
        <f t="shared" si="57"/>
        <v>0</v>
      </c>
      <c r="J217" s="34">
        <f t="shared" si="57"/>
        <v>0</v>
      </c>
      <c r="K217" s="34">
        <f t="shared" si="57"/>
        <v>0</v>
      </c>
      <c r="L217" s="34">
        <f t="shared" si="57"/>
        <v>0</v>
      </c>
      <c r="M217" s="34">
        <f t="shared" si="57"/>
        <v>0</v>
      </c>
      <c r="N217" s="99"/>
    </row>
    <row r="218" spans="1:14" ht="12.75">
      <c r="A218" s="84" t="s">
        <v>31</v>
      </c>
      <c r="B218" s="49">
        <v>43</v>
      </c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66"/>
    </row>
    <row r="219" spans="1:14" ht="12.75">
      <c r="A219" s="76" t="s">
        <v>32</v>
      </c>
      <c r="B219" s="49"/>
      <c r="C219" s="88">
        <v>2</v>
      </c>
      <c r="D219" s="88"/>
      <c r="E219" s="88"/>
      <c r="F219" s="88"/>
      <c r="G219" s="88">
        <v>41</v>
      </c>
      <c r="H219" s="87"/>
      <c r="I219" s="87"/>
      <c r="J219" s="87"/>
      <c r="K219" s="87"/>
      <c r="L219" s="87"/>
      <c r="M219" s="87"/>
      <c r="N219" s="66"/>
    </row>
    <row r="220" spans="1:14" s="38" customFormat="1" ht="12.75">
      <c r="A220" s="76" t="s">
        <v>23</v>
      </c>
      <c r="B220" s="21">
        <f>SUM(B217+B218-B219)</f>
        <v>43</v>
      </c>
      <c r="C220" s="21">
        <f aca="true" t="shared" si="58" ref="C220:M220">SUM(C217+C218-C219)</f>
        <v>41</v>
      </c>
      <c r="D220" s="21">
        <f t="shared" si="58"/>
        <v>41</v>
      </c>
      <c r="E220" s="21">
        <f t="shared" si="58"/>
        <v>41</v>
      </c>
      <c r="F220" s="21">
        <f t="shared" si="58"/>
        <v>41</v>
      </c>
      <c r="G220" s="21">
        <f t="shared" si="58"/>
        <v>0</v>
      </c>
      <c r="H220" s="21">
        <f t="shared" si="58"/>
        <v>0</v>
      </c>
      <c r="I220" s="21">
        <f t="shared" si="58"/>
        <v>0</v>
      </c>
      <c r="J220" s="21">
        <f t="shared" si="58"/>
        <v>0</v>
      </c>
      <c r="K220" s="21">
        <f t="shared" si="58"/>
        <v>0</v>
      </c>
      <c r="L220" s="21">
        <f t="shared" si="58"/>
        <v>0</v>
      </c>
      <c r="M220" s="21">
        <f t="shared" si="58"/>
        <v>0</v>
      </c>
      <c r="N220" s="66">
        <f>VALUE(M220)</f>
        <v>0</v>
      </c>
    </row>
    <row r="221" spans="1:14" s="38" customFormat="1" ht="12.75">
      <c r="A221" s="76"/>
      <c r="B221" s="21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66"/>
    </row>
    <row r="222" spans="1:14" s="38" customFormat="1" ht="12.75">
      <c r="A222" s="77" t="s">
        <v>39</v>
      </c>
      <c r="B222" s="21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66"/>
    </row>
    <row r="223" spans="1:14" s="38" customFormat="1" ht="25.5">
      <c r="A223" s="78" t="s">
        <v>29</v>
      </c>
      <c r="B223" s="49"/>
      <c r="C223" s="22">
        <f aca="true" t="shared" si="59" ref="C223:M223">VALUE(B225)</f>
        <v>0</v>
      </c>
      <c r="D223" s="22">
        <f t="shared" si="59"/>
        <v>0</v>
      </c>
      <c r="E223" s="22">
        <f t="shared" si="59"/>
        <v>0</v>
      </c>
      <c r="F223" s="22">
        <f t="shared" si="59"/>
        <v>0</v>
      </c>
      <c r="G223" s="22">
        <f t="shared" si="59"/>
        <v>0</v>
      </c>
      <c r="H223" s="22">
        <f t="shared" si="59"/>
        <v>0</v>
      </c>
      <c r="I223" s="22">
        <f t="shared" si="59"/>
        <v>0</v>
      </c>
      <c r="J223" s="22">
        <f t="shared" si="59"/>
        <v>0</v>
      </c>
      <c r="K223" s="22">
        <f t="shared" si="59"/>
        <v>0</v>
      </c>
      <c r="L223" s="22">
        <f t="shared" si="59"/>
        <v>0</v>
      </c>
      <c r="M223" s="22">
        <f t="shared" si="59"/>
        <v>0</v>
      </c>
      <c r="N223" s="66"/>
    </row>
    <row r="224" spans="1:14" ht="12.75">
      <c r="A224" s="76" t="s">
        <v>32</v>
      </c>
      <c r="B224" s="49"/>
      <c r="C224" s="88"/>
      <c r="D224" s="88"/>
      <c r="E224" s="88"/>
      <c r="F224" s="88"/>
      <c r="G224" s="88"/>
      <c r="H224" s="87"/>
      <c r="I224" s="87"/>
      <c r="J224" s="87"/>
      <c r="K224" s="87"/>
      <c r="L224" s="87"/>
      <c r="M224" s="87"/>
      <c r="N224" s="66"/>
    </row>
    <row r="225" spans="1:14" s="38" customFormat="1" ht="12.75">
      <c r="A225" s="76" t="s">
        <v>23</v>
      </c>
      <c r="B225" s="21">
        <f aca="true" t="shared" si="60" ref="B225:M225">SUM(B223-B224)</f>
        <v>0</v>
      </c>
      <c r="C225" s="22">
        <f t="shared" si="60"/>
        <v>0</v>
      </c>
      <c r="D225" s="22">
        <f t="shared" si="60"/>
        <v>0</v>
      </c>
      <c r="E225" s="22">
        <f t="shared" si="60"/>
        <v>0</v>
      </c>
      <c r="F225" s="22">
        <f t="shared" si="60"/>
        <v>0</v>
      </c>
      <c r="G225" s="22">
        <f t="shared" si="60"/>
        <v>0</v>
      </c>
      <c r="H225" s="22">
        <f t="shared" si="60"/>
        <v>0</v>
      </c>
      <c r="I225" s="22">
        <f t="shared" si="60"/>
        <v>0</v>
      </c>
      <c r="J225" s="22">
        <f t="shared" si="60"/>
        <v>0</v>
      </c>
      <c r="K225" s="22">
        <f t="shared" si="60"/>
        <v>0</v>
      </c>
      <c r="L225" s="22">
        <f t="shared" si="60"/>
        <v>0</v>
      </c>
      <c r="M225" s="22">
        <f t="shared" si="60"/>
        <v>0</v>
      </c>
      <c r="N225" s="66">
        <f>VALUE(M225)</f>
        <v>0</v>
      </c>
    </row>
    <row r="226" spans="1:14" s="38" customFormat="1" ht="12.75">
      <c r="A226" s="76"/>
      <c r="B226" s="21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66"/>
    </row>
    <row r="227" spans="1:14" s="38" customFormat="1" ht="25.5">
      <c r="A227" s="78" t="s">
        <v>27</v>
      </c>
      <c r="B227" s="49">
        <v>14.4</v>
      </c>
      <c r="C227" s="22">
        <f>VALUE(B230)</f>
        <v>21.6</v>
      </c>
      <c r="D227" s="22">
        <f aca="true" t="shared" si="61" ref="D227:M227">VALUE(C230)</f>
        <v>21.6</v>
      </c>
      <c r="E227" s="22">
        <f t="shared" si="61"/>
        <v>21.6</v>
      </c>
      <c r="F227" s="22">
        <f t="shared" si="61"/>
        <v>21.6</v>
      </c>
      <c r="G227" s="22">
        <f t="shared" si="61"/>
        <v>21.6</v>
      </c>
      <c r="H227" s="22">
        <f t="shared" si="61"/>
        <v>0</v>
      </c>
      <c r="I227" s="22">
        <f t="shared" si="61"/>
        <v>0</v>
      </c>
      <c r="J227" s="22">
        <f t="shared" si="61"/>
        <v>0</v>
      </c>
      <c r="K227" s="22">
        <f t="shared" si="61"/>
        <v>0</v>
      </c>
      <c r="L227" s="22">
        <f t="shared" si="61"/>
        <v>0</v>
      </c>
      <c r="M227" s="22">
        <f t="shared" si="61"/>
        <v>0</v>
      </c>
      <c r="N227" s="66"/>
    </row>
    <row r="228" spans="1:14" ht="12.75">
      <c r="A228" s="76" t="s">
        <v>31</v>
      </c>
      <c r="B228" s="86">
        <v>7.2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40">
        <f>SUM(B228:M228)</f>
        <v>7.2</v>
      </c>
    </row>
    <row r="229" spans="1:14" ht="12.75">
      <c r="A229" s="76" t="s">
        <v>32</v>
      </c>
      <c r="B229" s="86"/>
      <c r="C229" s="88"/>
      <c r="D229" s="88"/>
      <c r="E229" s="88"/>
      <c r="F229" s="88"/>
      <c r="G229" s="88">
        <v>21.6</v>
      </c>
      <c r="H229" s="87"/>
      <c r="I229" s="87"/>
      <c r="J229" s="87"/>
      <c r="K229" s="87"/>
      <c r="L229" s="87"/>
      <c r="M229" s="87"/>
      <c r="N229" s="66"/>
    </row>
    <row r="230" spans="1:14" s="38" customFormat="1" ht="12.75">
      <c r="A230" s="76" t="s">
        <v>23</v>
      </c>
      <c r="B230" s="24">
        <f aca="true" t="shared" si="62" ref="B230:M230">SUM(B227+B228-B229)</f>
        <v>21.6</v>
      </c>
      <c r="C230" s="22">
        <f t="shared" si="62"/>
        <v>21.6</v>
      </c>
      <c r="D230" s="22">
        <f t="shared" si="62"/>
        <v>21.6</v>
      </c>
      <c r="E230" s="22">
        <f t="shared" si="62"/>
        <v>21.6</v>
      </c>
      <c r="F230" s="22">
        <f t="shared" si="62"/>
        <v>21.6</v>
      </c>
      <c r="G230" s="22">
        <f t="shared" si="62"/>
        <v>0</v>
      </c>
      <c r="H230" s="22">
        <f t="shared" si="62"/>
        <v>0</v>
      </c>
      <c r="I230" s="22">
        <f t="shared" si="62"/>
        <v>0</v>
      </c>
      <c r="J230" s="22">
        <f t="shared" si="62"/>
        <v>0</v>
      </c>
      <c r="K230" s="22">
        <f t="shared" si="62"/>
        <v>0</v>
      </c>
      <c r="L230" s="22">
        <f t="shared" si="62"/>
        <v>0</v>
      </c>
      <c r="M230" s="22">
        <f t="shared" si="62"/>
        <v>0</v>
      </c>
      <c r="N230" s="66">
        <f>VALUE(M230)</f>
        <v>0</v>
      </c>
    </row>
    <row r="231" spans="1:14" s="38" customFormat="1" ht="12.75">
      <c r="A231" s="76"/>
      <c r="B231" s="24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66"/>
    </row>
    <row r="232" spans="1:14" s="38" customFormat="1" ht="25.5" customHeight="1">
      <c r="A232" s="78" t="s">
        <v>28</v>
      </c>
      <c r="B232" s="49">
        <v>36</v>
      </c>
      <c r="C232" s="22">
        <f>VALUE(B234)</f>
        <v>36</v>
      </c>
      <c r="D232" s="22">
        <f aca="true" t="shared" si="63" ref="D232:M232">VALUE(C234)</f>
        <v>36</v>
      </c>
      <c r="E232" s="22">
        <f t="shared" si="63"/>
        <v>36</v>
      </c>
      <c r="F232" s="22">
        <f t="shared" si="63"/>
        <v>36</v>
      </c>
      <c r="G232" s="22">
        <f t="shared" si="63"/>
        <v>36</v>
      </c>
      <c r="H232" s="22">
        <f t="shared" si="63"/>
        <v>0</v>
      </c>
      <c r="I232" s="22">
        <f t="shared" si="63"/>
        <v>0</v>
      </c>
      <c r="J232" s="22">
        <f t="shared" si="63"/>
        <v>0</v>
      </c>
      <c r="K232" s="22">
        <f t="shared" si="63"/>
        <v>0</v>
      </c>
      <c r="L232" s="22">
        <f t="shared" si="63"/>
        <v>0</v>
      </c>
      <c r="M232" s="22">
        <f t="shared" si="63"/>
        <v>0</v>
      </c>
      <c r="N232" s="66"/>
    </row>
    <row r="233" spans="1:14" ht="12.75">
      <c r="A233" s="85" t="s">
        <v>32</v>
      </c>
      <c r="B233" s="49"/>
      <c r="C233" s="88"/>
      <c r="D233" s="88"/>
      <c r="E233" s="88"/>
      <c r="F233" s="88"/>
      <c r="G233" s="88">
        <v>36</v>
      </c>
      <c r="H233" s="87"/>
      <c r="I233" s="87"/>
      <c r="J233" s="87"/>
      <c r="K233" s="87"/>
      <c r="L233" s="87"/>
      <c r="M233" s="87"/>
      <c r="N233" s="66"/>
    </row>
    <row r="234" spans="1:14" s="38" customFormat="1" ht="12.75">
      <c r="A234" s="85" t="s">
        <v>23</v>
      </c>
      <c r="B234" s="21">
        <f aca="true" t="shared" si="64" ref="B234:M234">SUM(B232-B233)</f>
        <v>36</v>
      </c>
      <c r="C234" s="21">
        <f t="shared" si="64"/>
        <v>36</v>
      </c>
      <c r="D234" s="21">
        <f t="shared" si="64"/>
        <v>36</v>
      </c>
      <c r="E234" s="21">
        <f t="shared" si="64"/>
        <v>36</v>
      </c>
      <c r="F234" s="21">
        <f t="shared" si="64"/>
        <v>36</v>
      </c>
      <c r="G234" s="21">
        <f t="shared" si="64"/>
        <v>0</v>
      </c>
      <c r="H234" s="21">
        <f t="shared" si="64"/>
        <v>0</v>
      </c>
      <c r="I234" s="21">
        <f t="shared" si="64"/>
        <v>0</v>
      </c>
      <c r="J234" s="21">
        <f t="shared" si="64"/>
        <v>0</v>
      </c>
      <c r="K234" s="21">
        <f t="shared" si="64"/>
        <v>0</v>
      </c>
      <c r="L234" s="21">
        <f t="shared" si="64"/>
        <v>0</v>
      </c>
      <c r="M234" s="21">
        <f t="shared" si="64"/>
        <v>0</v>
      </c>
      <c r="N234" s="66">
        <f>VALUE(M234)</f>
        <v>0</v>
      </c>
    </row>
    <row r="235" spans="1:14" s="38" customFormat="1" ht="12.75">
      <c r="A235" s="85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66"/>
    </row>
    <row r="236" spans="1:14" s="38" customFormat="1" ht="12.75">
      <c r="A236" s="127" t="s">
        <v>33</v>
      </c>
      <c r="B236" s="127"/>
      <c r="C236" s="127"/>
      <c r="D236" s="127"/>
      <c r="E236" s="127"/>
      <c r="F236" s="22"/>
      <c r="G236" s="89"/>
      <c r="H236" s="23"/>
      <c r="I236" s="23"/>
      <c r="J236" s="23"/>
      <c r="K236" s="23"/>
      <c r="L236" s="23"/>
      <c r="M236" s="58">
        <f>SUM(M234*0.5)</f>
        <v>0</v>
      </c>
      <c r="N236" s="100">
        <f>VALUE(M236)</f>
        <v>0</v>
      </c>
    </row>
    <row r="237" spans="1:14" s="38" customFormat="1" ht="12.75">
      <c r="A237" s="77" t="s">
        <v>75</v>
      </c>
      <c r="B237" s="166">
        <v>0</v>
      </c>
      <c r="C237" s="165">
        <f>B237-B238</f>
        <v>0</v>
      </c>
      <c r="D237" s="165">
        <f aca="true" t="shared" si="65" ref="D237:N237">C237-C238</f>
        <v>0</v>
      </c>
      <c r="E237" s="165">
        <f t="shared" si="65"/>
        <v>0</v>
      </c>
      <c r="F237" s="165">
        <f t="shared" si="65"/>
        <v>0</v>
      </c>
      <c r="G237" s="165">
        <f t="shared" si="65"/>
        <v>0</v>
      </c>
      <c r="H237" s="165">
        <f t="shared" si="65"/>
        <v>0</v>
      </c>
      <c r="I237" s="165">
        <f t="shared" si="65"/>
        <v>0</v>
      </c>
      <c r="J237" s="165">
        <f t="shared" si="65"/>
        <v>0</v>
      </c>
      <c r="K237" s="165">
        <f t="shared" si="65"/>
        <v>0</v>
      </c>
      <c r="L237" s="165">
        <f t="shared" si="65"/>
        <v>0</v>
      </c>
      <c r="M237" s="165">
        <f t="shared" si="65"/>
        <v>0</v>
      </c>
      <c r="N237" s="165">
        <f t="shared" si="65"/>
        <v>0</v>
      </c>
    </row>
    <row r="238" spans="1:14" s="38" customFormat="1" ht="12.75">
      <c r="A238" s="170" t="s">
        <v>76</v>
      </c>
      <c r="B238" s="167">
        <v>0</v>
      </c>
      <c r="C238" s="167">
        <v>0</v>
      </c>
      <c r="D238" s="167">
        <v>0</v>
      </c>
      <c r="E238" s="168">
        <v>0</v>
      </c>
      <c r="F238" s="168">
        <v>0</v>
      </c>
      <c r="G238" s="168">
        <v>0</v>
      </c>
      <c r="H238" s="169">
        <v>0</v>
      </c>
      <c r="I238" s="169">
        <v>0</v>
      </c>
      <c r="J238" s="169">
        <v>0</v>
      </c>
      <c r="K238" s="169">
        <v>0</v>
      </c>
      <c r="L238" s="169">
        <v>0</v>
      </c>
      <c r="M238" s="169">
        <v>0</v>
      </c>
      <c r="N238" s="66">
        <f>SUM(B238:M238)</f>
        <v>0</v>
      </c>
    </row>
    <row r="239" spans="1:14" s="38" customFormat="1" ht="12.75">
      <c r="A239" s="39" t="s">
        <v>25</v>
      </c>
      <c r="B239" s="39"/>
      <c r="C239" s="128" t="s">
        <v>24</v>
      </c>
      <c r="D239" s="128"/>
      <c r="E239" s="39"/>
      <c r="F239" s="128" t="s">
        <v>30</v>
      </c>
      <c r="G239" s="128"/>
      <c r="H239" s="128"/>
      <c r="I239" s="128"/>
      <c r="J239" s="128"/>
      <c r="K239" s="128"/>
      <c r="L239" s="128" t="s">
        <v>24</v>
      </c>
      <c r="M239" s="128"/>
      <c r="N239" s="39"/>
    </row>
    <row r="240" spans="1:13" s="38" customFormat="1" ht="12.75">
      <c r="A240" s="126"/>
      <c r="B240" s="126"/>
      <c r="C240" s="126"/>
      <c r="D240" s="126"/>
      <c r="E240" s="91"/>
      <c r="F240" s="126"/>
      <c r="G240" s="126"/>
      <c r="H240" s="126"/>
      <c r="I240" s="126"/>
      <c r="J240" s="126"/>
      <c r="K240" s="126"/>
      <c r="L240" s="126"/>
      <c r="M240" s="126"/>
    </row>
    <row r="241" spans="1:13" s="38" customFormat="1" ht="12.75">
      <c r="A241" s="126"/>
      <c r="B241" s="126"/>
      <c r="C241" s="126"/>
      <c r="D241" s="126"/>
      <c r="E241" s="83"/>
      <c r="F241" s="126"/>
      <c r="G241" s="126"/>
      <c r="H241" s="126"/>
      <c r="I241" s="126"/>
      <c r="J241" s="126"/>
      <c r="K241" s="126"/>
      <c r="L241" s="126"/>
      <c r="M241" s="126"/>
    </row>
    <row r="242" spans="1:13" s="41" customFormat="1" ht="12.75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</row>
    <row r="243" spans="1:13" s="41" customFormat="1" ht="12.75">
      <c r="A243" s="69"/>
      <c r="B243" s="69"/>
      <c r="C243" s="69"/>
      <c r="D243" s="69"/>
      <c r="E243" s="68"/>
      <c r="F243" s="68"/>
      <c r="G243" s="68"/>
      <c r="H243" s="68"/>
      <c r="I243" s="68"/>
      <c r="J243" s="68"/>
      <c r="K243" s="68"/>
      <c r="L243" s="68"/>
      <c r="M243" s="68"/>
    </row>
    <row r="244" spans="1:13" s="41" customFormat="1" ht="12.75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</row>
    <row r="245" spans="1:13" s="41" customFormat="1" ht="12.75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</row>
    <row r="246" spans="1:13" s="41" customFormat="1" ht="13.5" thickBot="1">
      <c r="A246" s="70" t="s">
        <v>34</v>
      </c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</row>
    <row r="247" spans="1:14" s="38" customFormat="1" ht="12.75">
      <c r="A247" s="95" t="s">
        <v>13</v>
      </c>
      <c r="B247" s="141" t="s">
        <v>43</v>
      </c>
      <c r="C247" s="142"/>
      <c r="D247" s="111"/>
      <c r="E247" s="112"/>
      <c r="F247" s="142" t="s">
        <v>21</v>
      </c>
      <c r="G247" s="142"/>
      <c r="H247" s="142"/>
      <c r="I247" s="129" t="s">
        <v>42</v>
      </c>
      <c r="J247" s="129"/>
      <c r="K247" s="114" t="s">
        <v>26</v>
      </c>
      <c r="L247" s="149"/>
      <c r="M247" s="114" t="s">
        <v>22</v>
      </c>
      <c r="N247" s="147"/>
    </row>
    <row r="248" spans="1:14" s="41" customFormat="1" ht="12.75">
      <c r="A248" s="26"/>
      <c r="B248" s="108" t="s">
        <v>44</v>
      </c>
      <c r="C248" s="107"/>
      <c r="D248" s="106" t="s">
        <v>45</v>
      </c>
      <c r="E248" s="107"/>
      <c r="F248" s="134"/>
      <c r="G248" s="134"/>
      <c r="H248" s="134"/>
      <c r="I248" s="140"/>
      <c r="J248" s="144"/>
      <c r="K248" s="140"/>
      <c r="L248" s="144"/>
      <c r="M248" s="140"/>
      <c r="N248" s="148"/>
    </row>
    <row r="249" spans="1:14" s="38" customFormat="1" ht="12.75">
      <c r="A249" s="80" t="s">
        <v>17</v>
      </c>
      <c r="B249" s="137" t="s">
        <v>46</v>
      </c>
      <c r="C249" s="138"/>
      <c r="D249" s="138"/>
      <c r="E249" s="138"/>
      <c r="F249" s="139" t="s">
        <v>20</v>
      </c>
      <c r="G249" s="139"/>
      <c r="H249" s="139"/>
      <c r="I249" s="110" t="s">
        <v>14</v>
      </c>
      <c r="J249" s="146"/>
      <c r="K249" s="110" t="s">
        <v>18</v>
      </c>
      <c r="L249" s="146"/>
      <c r="M249" s="110" t="s">
        <v>19</v>
      </c>
      <c r="N249" s="143"/>
    </row>
    <row r="250" spans="1:14" s="41" customFormat="1" ht="12.75">
      <c r="A250" s="27"/>
      <c r="B250" s="131"/>
      <c r="C250" s="132"/>
      <c r="D250" s="132"/>
      <c r="E250" s="133"/>
      <c r="F250" s="134"/>
      <c r="G250" s="134"/>
      <c r="H250" s="134"/>
      <c r="I250" s="140"/>
      <c r="J250" s="144"/>
      <c r="K250" s="140"/>
      <c r="L250" s="144"/>
      <c r="M250" s="136"/>
      <c r="N250" s="145"/>
    </row>
    <row r="251" spans="1:14" s="38" customFormat="1" ht="12.75">
      <c r="A251" s="80"/>
      <c r="B251" s="81" t="s">
        <v>6</v>
      </c>
      <c r="C251" s="81" t="s">
        <v>7</v>
      </c>
      <c r="D251" s="81" t="s">
        <v>8</v>
      </c>
      <c r="E251" s="81" t="s">
        <v>9</v>
      </c>
      <c r="F251" s="81" t="s">
        <v>10</v>
      </c>
      <c r="G251" s="81" t="s">
        <v>11</v>
      </c>
      <c r="H251" s="81" t="s">
        <v>0</v>
      </c>
      <c r="I251" s="81" t="s">
        <v>1</v>
      </c>
      <c r="J251" s="81" t="s">
        <v>2</v>
      </c>
      <c r="K251" s="81" t="s">
        <v>3</v>
      </c>
      <c r="L251" s="81" t="s">
        <v>12</v>
      </c>
      <c r="M251" s="81" t="s">
        <v>4</v>
      </c>
      <c r="N251" s="73" t="s">
        <v>16</v>
      </c>
    </row>
    <row r="252" spans="1:13" s="38" customFormat="1" ht="12.75">
      <c r="A252" s="82" t="s">
        <v>5</v>
      </c>
      <c r="B252" s="49"/>
      <c r="C252" s="22">
        <f aca="true" t="shared" si="66" ref="C252:M252">VALUE(B255)</f>
        <v>0</v>
      </c>
      <c r="D252" s="22">
        <f t="shared" si="66"/>
        <v>0</v>
      </c>
      <c r="E252" s="22">
        <f t="shared" si="66"/>
        <v>0</v>
      </c>
      <c r="F252" s="22">
        <f t="shared" si="66"/>
        <v>0</v>
      </c>
      <c r="G252" s="22">
        <f t="shared" si="66"/>
        <v>0</v>
      </c>
      <c r="H252" s="22">
        <f t="shared" si="66"/>
        <v>0</v>
      </c>
      <c r="I252" s="22">
        <f t="shared" si="66"/>
        <v>0</v>
      </c>
      <c r="J252" s="22">
        <f t="shared" si="66"/>
        <v>0</v>
      </c>
      <c r="K252" s="22">
        <f t="shared" si="66"/>
        <v>0</v>
      </c>
      <c r="L252" s="22">
        <f t="shared" si="66"/>
        <v>0</v>
      </c>
      <c r="M252" s="22">
        <f t="shared" si="66"/>
        <v>0</v>
      </c>
    </row>
    <row r="253" spans="1:14" ht="12.75">
      <c r="A253" s="11" t="s">
        <v>31</v>
      </c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66">
        <f>SUM(B253:M253)</f>
        <v>0</v>
      </c>
    </row>
    <row r="254" spans="1:14" ht="12.75">
      <c r="A254" s="11" t="s">
        <v>32</v>
      </c>
      <c r="B254" s="49"/>
      <c r="C254" s="88"/>
      <c r="D254" s="88"/>
      <c r="E254" s="88"/>
      <c r="F254" s="88"/>
      <c r="G254" s="88"/>
      <c r="H254" s="87"/>
      <c r="I254" s="87"/>
      <c r="J254" s="87"/>
      <c r="K254" s="87"/>
      <c r="L254" s="87"/>
      <c r="M254" s="87"/>
      <c r="N254" s="66"/>
    </row>
    <row r="255" spans="1:14" ht="12.75">
      <c r="A255" s="4" t="s">
        <v>23</v>
      </c>
      <c r="B255" s="21">
        <f aca="true" t="shared" si="67" ref="B255:M255">SUM(B252+B253-B254)</f>
        <v>0</v>
      </c>
      <c r="C255" s="21">
        <f t="shared" si="67"/>
        <v>0</v>
      </c>
      <c r="D255" s="21">
        <f t="shared" si="67"/>
        <v>0</v>
      </c>
      <c r="E255" s="21">
        <f t="shared" si="67"/>
        <v>0</v>
      </c>
      <c r="F255" s="21">
        <f t="shared" si="67"/>
        <v>0</v>
      </c>
      <c r="G255" s="21">
        <f t="shared" si="67"/>
        <v>0</v>
      </c>
      <c r="H255" s="21">
        <f t="shared" si="67"/>
        <v>0</v>
      </c>
      <c r="I255" s="21">
        <f t="shared" si="67"/>
        <v>0</v>
      </c>
      <c r="J255" s="21">
        <f t="shared" si="67"/>
        <v>0</v>
      </c>
      <c r="K255" s="21">
        <f t="shared" si="67"/>
        <v>0</v>
      </c>
      <c r="L255" s="21">
        <f t="shared" si="67"/>
        <v>0</v>
      </c>
      <c r="M255" s="21">
        <f t="shared" si="67"/>
        <v>0</v>
      </c>
      <c r="N255" s="66">
        <f>IF(VALUE(M255)&gt;(E248*K250*I250*2),(E248*K250*I250*2),M255)</f>
        <v>0</v>
      </c>
    </row>
    <row r="256" spans="1:14" s="38" customFormat="1" ht="12.75">
      <c r="A256" s="83"/>
      <c r="B256" s="21"/>
      <c r="C256" s="22"/>
      <c r="D256" s="22"/>
      <c r="E256" s="22"/>
      <c r="F256" s="22"/>
      <c r="G256" s="22"/>
      <c r="H256" s="23"/>
      <c r="I256" s="23"/>
      <c r="J256" s="23"/>
      <c r="K256" s="23"/>
      <c r="L256" s="23"/>
      <c r="M256" s="23"/>
      <c r="N256" s="66"/>
    </row>
    <row r="257" spans="1:14" s="38" customFormat="1" ht="12.75">
      <c r="A257" s="59" t="s">
        <v>41</v>
      </c>
      <c r="B257" s="51"/>
      <c r="C257" s="52"/>
      <c r="D257" s="52"/>
      <c r="E257" s="52"/>
      <c r="F257" s="52"/>
      <c r="G257" s="52"/>
      <c r="H257" s="53"/>
      <c r="I257" s="53"/>
      <c r="J257" s="53"/>
      <c r="K257" s="53"/>
      <c r="L257" s="53"/>
      <c r="M257" s="53"/>
      <c r="N257" s="98"/>
    </row>
    <row r="258" spans="1:14" s="38" customFormat="1" ht="12.75">
      <c r="A258" s="75" t="s">
        <v>38</v>
      </c>
      <c r="B258" s="33">
        <v>0</v>
      </c>
      <c r="C258" s="34">
        <f aca="true" t="shared" si="68" ref="C258:M258">VALUE(B261)</f>
        <v>0</v>
      </c>
      <c r="D258" s="34">
        <f t="shared" si="68"/>
        <v>0</v>
      </c>
      <c r="E258" s="34">
        <f t="shared" si="68"/>
        <v>0</v>
      </c>
      <c r="F258" s="34">
        <f t="shared" si="68"/>
        <v>0</v>
      </c>
      <c r="G258" s="34">
        <f t="shared" si="68"/>
        <v>0</v>
      </c>
      <c r="H258" s="34">
        <f t="shared" si="68"/>
        <v>0</v>
      </c>
      <c r="I258" s="34">
        <f t="shared" si="68"/>
        <v>0</v>
      </c>
      <c r="J258" s="34">
        <f t="shared" si="68"/>
        <v>0</v>
      </c>
      <c r="K258" s="34">
        <f t="shared" si="68"/>
        <v>0</v>
      </c>
      <c r="L258" s="34">
        <f t="shared" si="68"/>
        <v>0</v>
      </c>
      <c r="M258" s="34">
        <f t="shared" si="68"/>
        <v>0</v>
      </c>
      <c r="N258" s="99"/>
    </row>
    <row r="259" spans="1:14" ht="12.75">
      <c r="A259" s="84" t="s">
        <v>31</v>
      </c>
      <c r="B259" s="49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66"/>
    </row>
    <row r="260" spans="1:14" ht="12.75">
      <c r="A260" s="76" t="s">
        <v>32</v>
      </c>
      <c r="B260" s="49"/>
      <c r="C260" s="88"/>
      <c r="D260" s="88"/>
      <c r="E260" s="88"/>
      <c r="F260" s="88"/>
      <c r="G260" s="88"/>
      <c r="H260" s="87"/>
      <c r="I260" s="87"/>
      <c r="J260" s="87"/>
      <c r="K260" s="87"/>
      <c r="L260" s="87"/>
      <c r="M260" s="87"/>
      <c r="N260" s="66"/>
    </row>
    <row r="261" spans="1:14" s="38" customFormat="1" ht="12.75">
      <c r="A261" s="76" t="s">
        <v>23</v>
      </c>
      <c r="B261" s="21">
        <f>SUM(B258+B259-B260)</f>
        <v>0</v>
      </c>
      <c r="C261" s="21">
        <f aca="true" t="shared" si="69" ref="C261:M261">SUM(C258+C259-C260)</f>
        <v>0</v>
      </c>
      <c r="D261" s="21">
        <f t="shared" si="69"/>
        <v>0</v>
      </c>
      <c r="E261" s="21">
        <f t="shared" si="69"/>
        <v>0</v>
      </c>
      <c r="F261" s="21">
        <f t="shared" si="69"/>
        <v>0</v>
      </c>
      <c r="G261" s="21">
        <f t="shared" si="69"/>
        <v>0</v>
      </c>
      <c r="H261" s="21">
        <f t="shared" si="69"/>
        <v>0</v>
      </c>
      <c r="I261" s="21">
        <f t="shared" si="69"/>
        <v>0</v>
      </c>
      <c r="J261" s="21">
        <f t="shared" si="69"/>
        <v>0</v>
      </c>
      <c r="K261" s="21">
        <f t="shared" si="69"/>
        <v>0</v>
      </c>
      <c r="L261" s="21">
        <f t="shared" si="69"/>
        <v>0</v>
      </c>
      <c r="M261" s="21">
        <f t="shared" si="69"/>
        <v>0</v>
      </c>
      <c r="N261" s="66">
        <f>VALUE(M261)</f>
        <v>0</v>
      </c>
    </row>
    <row r="262" spans="1:14" s="38" customFormat="1" ht="12.75">
      <c r="A262" s="76"/>
      <c r="B262" s="21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66"/>
    </row>
    <row r="263" spans="1:14" s="38" customFormat="1" ht="12.75">
      <c r="A263" s="77" t="s">
        <v>39</v>
      </c>
      <c r="B263" s="21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66"/>
    </row>
    <row r="264" spans="1:14" s="38" customFormat="1" ht="25.5">
      <c r="A264" s="78" t="s">
        <v>29</v>
      </c>
      <c r="B264" s="49"/>
      <c r="C264" s="22">
        <f aca="true" t="shared" si="70" ref="C264:M264">VALUE(B266)</f>
        <v>0</v>
      </c>
      <c r="D264" s="22">
        <f t="shared" si="70"/>
        <v>0</v>
      </c>
      <c r="E264" s="22">
        <f t="shared" si="70"/>
        <v>0</v>
      </c>
      <c r="F264" s="22">
        <f t="shared" si="70"/>
        <v>0</v>
      </c>
      <c r="G264" s="22">
        <f t="shared" si="70"/>
        <v>0</v>
      </c>
      <c r="H264" s="22">
        <f t="shared" si="70"/>
        <v>0</v>
      </c>
      <c r="I264" s="22">
        <f t="shared" si="70"/>
        <v>0</v>
      </c>
      <c r="J264" s="22">
        <f t="shared" si="70"/>
        <v>0</v>
      </c>
      <c r="K264" s="22">
        <f t="shared" si="70"/>
        <v>0</v>
      </c>
      <c r="L264" s="22">
        <f t="shared" si="70"/>
        <v>0</v>
      </c>
      <c r="M264" s="22">
        <f t="shared" si="70"/>
        <v>0</v>
      </c>
      <c r="N264" s="66"/>
    </row>
    <row r="265" spans="1:14" ht="12.75">
      <c r="A265" s="76" t="s">
        <v>32</v>
      </c>
      <c r="B265" s="49"/>
      <c r="C265" s="88"/>
      <c r="D265" s="88"/>
      <c r="E265" s="88"/>
      <c r="F265" s="88"/>
      <c r="G265" s="88"/>
      <c r="H265" s="87"/>
      <c r="I265" s="87"/>
      <c r="J265" s="87"/>
      <c r="K265" s="87"/>
      <c r="L265" s="87"/>
      <c r="M265" s="87"/>
      <c r="N265" s="66"/>
    </row>
    <row r="266" spans="1:14" s="38" customFormat="1" ht="12.75">
      <c r="A266" s="76" t="s">
        <v>23</v>
      </c>
      <c r="B266" s="21">
        <f aca="true" t="shared" si="71" ref="B266:M266">SUM(B264-B265)</f>
        <v>0</v>
      </c>
      <c r="C266" s="22">
        <f t="shared" si="71"/>
        <v>0</v>
      </c>
      <c r="D266" s="22">
        <f t="shared" si="71"/>
        <v>0</v>
      </c>
      <c r="E266" s="22">
        <f t="shared" si="71"/>
        <v>0</v>
      </c>
      <c r="F266" s="22">
        <f t="shared" si="71"/>
        <v>0</v>
      </c>
      <c r="G266" s="22">
        <f t="shared" si="71"/>
        <v>0</v>
      </c>
      <c r="H266" s="22">
        <f t="shared" si="71"/>
        <v>0</v>
      </c>
      <c r="I266" s="22">
        <f t="shared" si="71"/>
        <v>0</v>
      </c>
      <c r="J266" s="22">
        <f t="shared" si="71"/>
        <v>0</v>
      </c>
      <c r="K266" s="22">
        <f t="shared" si="71"/>
        <v>0</v>
      </c>
      <c r="L266" s="22">
        <f t="shared" si="71"/>
        <v>0</v>
      </c>
      <c r="M266" s="22">
        <f t="shared" si="71"/>
        <v>0</v>
      </c>
      <c r="N266" s="66">
        <f>VALUE(M266)</f>
        <v>0</v>
      </c>
    </row>
    <row r="267" spans="1:14" s="38" customFormat="1" ht="12.75">
      <c r="A267" s="76"/>
      <c r="B267" s="21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66"/>
    </row>
    <row r="268" spans="1:14" s="38" customFormat="1" ht="25.5">
      <c r="A268" s="78" t="s">
        <v>27</v>
      </c>
      <c r="B268" s="49"/>
      <c r="C268" s="22">
        <f>VALUE(B271)</f>
        <v>0</v>
      </c>
      <c r="D268" s="22">
        <f aca="true" t="shared" si="72" ref="D268:M268">VALUE(C271)</f>
        <v>0</v>
      </c>
      <c r="E268" s="22">
        <f t="shared" si="72"/>
        <v>0</v>
      </c>
      <c r="F268" s="22">
        <f t="shared" si="72"/>
        <v>0</v>
      </c>
      <c r="G268" s="22">
        <f t="shared" si="72"/>
        <v>0</v>
      </c>
      <c r="H268" s="22">
        <f t="shared" si="72"/>
        <v>0</v>
      </c>
      <c r="I268" s="22">
        <f t="shared" si="72"/>
        <v>0</v>
      </c>
      <c r="J268" s="22">
        <f t="shared" si="72"/>
        <v>0</v>
      </c>
      <c r="K268" s="22">
        <f t="shared" si="72"/>
        <v>0</v>
      </c>
      <c r="L268" s="22">
        <f t="shared" si="72"/>
        <v>0</v>
      </c>
      <c r="M268" s="22">
        <f t="shared" si="72"/>
        <v>0</v>
      </c>
      <c r="N268" s="66"/>
    </row>
    <row r="269" spans="1:14" ht="12.75">
      <c r="A269" s="76" t="s">
        <v>31</v>
      </c>
      <c r="B269" s="86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40">
        <f>SUM(B269:M269)</f>
        <v>0</v>
      </c>
    </row>
    <row r="270" spans="1:14" ht="12.75">
      <c r="A270" s="76" t="s">
        <v>32</v>
      </c>
      <c r="B270" s="86"/>
      <c r="C270" s="88"/>
      <c r="D270" s="88"/>
      <c r="E270" s="88"/>
      <c r="F270" s="88"/>
      <c r="G270" s="88"/>
      <c r="H270" s="87"/>
      <c r="I270" s="87"/>
      <c r="J270" s="87"/>
      <c r="K270" s="87"/>
      <c r="L270" s="87"/>
      <c r="M270" s="87"/>
      <c r="N270" s="66"/>
    </row>
    <row r="271" spans="1:14" s="38" customFormat="1" ht="12.75">
      <c r="A271" s="76" t="s">
        <v>23</v>
      </c>
      <c r="B271" s="24">
        <f aca="true" t="shared" si="73" ref="B271:M271">SUM(B268+B269-B270)</f>
        <v>0</v>
      </c>
      <c r="C271" s="22">
        <f t="shared" si="73"/>
        <v>0</v>
      </c>
      <c r="D271" s="22">
        <f t="shared" si="73"/>
        <v>0</v>
      </c>
      <c r="E271" s="22">
        <f t="shared" si="73"/>
        <v>0</v>
      </c>
      <c r="F271" s="22">
        <f t="shared" si="73"/>
        <v>0</v>
      </c>
      <c r="G271" s="22">
        <f t="shared" si="73"/>
        <v>0</v>
      </c>
      <c r="H271" s="22">
        <f t="shared" si="73"/>
        <v>0</v>
      </c>
      <c r="I271" s="22">
        <f t="shared" si="73"/>
        <v>0</v>
      </c>
      <c r="J271" s="22">
        <f t="shared" si="73"/>
        <v>0</v>
      </c>
      <c r="K271" s="22">
        <f t="shared" si="73"/>
        <v>0</v>
      </c>
      <c r="L271" s="22">
        <f t="shared" si="73"/>
        <v>0</v>
      </c>
      <c r="M271" s="22">
        <f t="shared" si="73"/>
        <v>0</v>
      </c>
      <c r="N271" s="66">
        <f>VALUE(M271)</f>
        <v>0</v>
      </c>
    </row>
    <row r="272" spans="1:14" s="38" customFormat="1" ht="12.75">
      <c r="A272" s="76"/>
      <c r="B272" s="24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66"/>
    </row>
    <row r="273" spans="1:14" s="38" customFormat="1" ht="24" customHeight="1">
      <c r="A273" s="78" t="s">
        <v>28</v>
      </c>
      <c r="B273" s="49"/>
      <c r="C273" s="22">
        <f>VALUE(B275)</f>
        <v>0</v>
      </c>
      <c r="D273" s="22">
        <f aca="true" t="shared" si="74" ref="D273:M273">VALUE(C275)</f>
        <v>0</v>
      </c>
      <c r="E273" s="22">
        <f t="shared" si="74"/>
        <v>0</v>
      </c>
      <c r="F273" s="22">
        <f t="shared" si="74"/>
        <v>0</v>
      </c>
      <c r="G273" s="22">
        <f t="shared" si="74"/>
        <v>0</v>
      </c>
      <c r="H273" s="22">
        <f t="shared" si="74"/>
        <v>0</v>
      </c>
      <c r="I273" s="22">
        <f t="shared" si="74"/>
        <v>0</v>
      </c>
      <c r="J273" s="22">
        <f t="shared" si="74"/>
        <v>0</v>
      </c>
      <c r="K273" s="22">
        <f t="shared" si="74"/>
        <v>0</v>
      </c>
      <c r="L273" s="22">
        <f t="shared" si="74"/>
        <v>0</v>
      </c>
      <c r="M273" s="22">
        <f t="shared" si="74"/>
        <v>0</v>
      </c>
      <c r="N273" s="66"/>
    </row>
    <row r="274" spans="1:14" ht="12.75">
      <c r="A274" s="85" t="s">
        <v>32</v>
      </c>
      <c r="B274" s="49"/>
      <c r="C274" s="88"/>
      <c r="D274" s="88"/>
      <c r="E274" s="88"/>
      <c r="F274" s="88"/>
      <c r="G274" s="88"/>
      <c r="H274" s="87"/>
      <c r="I274" s="87"/>
      <c r="J274" s="87"/>
      <c r="K274" s="87"/>
      <c r="L274" s="87"/>
      <c r="M274" s="87"/>
      <c r="N274" s="66"/>
    </row>
    <row r="275" spans="1:14" s="38" customFormat="1" ht="12.75">
      <c r="A275" s="85" t="s">
        <v>23</v>
      </c>
      <c r="B275" s="21">
        <f aca="true" t="shared" si="75" ref="B275:M275">SUM(B273-B274)</f>
        <v>0</v>
      </c>
      <c r="C275" s="21">
        <f t="shared" si="75"/>
        <v>0</v>
      </c>
      <c r="D275" s="21">
        <f t="shared" si="75"/>
        <v>0</v>
      </c>
      <c r="E275" s="21">
        <f t="shared" si="75"/>
        <v>0</v>
      </c>
      <c r="F275" s="21">
        <f t="shared" si="75"/>
        <v>0</v>
      </c>
      <c r="G275" s="21">
        <f t="shared" si="75"/>
        <v>0</v>
      </c>
      <c r="H275" s="21">
        <f t="shared" si="75"/>
        <v>0</v>
      </c>
      <c r="I275" s="21">
        <f t="shared" si="75"/>
        <v>0</v>
      </c>
      <c r="J275" s="21">
        <f t="shared" si="75"/>
        <v>0</v>
      </c>
      <c r="K275" s="21">
        <f t="shared" si="75"/>
        <v>0</v>
      </c>
      <c r="L275" s="21">
        <f t="shared" si="75"/>
        <v>0</v>
      </c>
      <c r="M275" s="21">
        <f t="shared" si="75"/>
        <v>0</v>
      </c>
      <c r="N275" s="66">
        <f>VALUE(M275)</f>
        <v>0</v>
      </c>
    </row>
    <row r="276" spans="1:14" s="38" customFormat="1" ht="12.75">
      <c r="A276" s="85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66"/>
    </row>
    <row r="277" spans="1:14" s="38" customFormat="1" ht="12.75">
      <c r="A277" s="127" t="s">
        <v>33</v>
      </c>
      <c r="B277" s="127"/>
      <c r="C277" s="127"/>
      <c r="D277" s="127"/>
      <c r="E277" s="127"/>
      <c r="F277" s="22"/>
      <c r="G277" s="89"/>
      <c r="H277" s="23"/>
      <c r="I277" s="23"/>
      <c r="J277" s="23"/>
      <c r="K277" s="23"/>
      <c r="L277" s="23"/>
      <c r="M277" s="23">
        <f>SUM(M275*0.5)</f>
        <v>0</v>
      </c>
      <c r="N277" s="66">
        <f>VALUE(M277)</f>
        <v>0</v>
      </c>
    </row>
    <row r="278" spans="1:13" s="38" customFormat="1" ht="12.75">
      <c r="A278" s="77"/>
      <c r="B278" s="77"/>
      <c r="C278" s="77"/>
      <c r="D278" s="77"/>
      <c r="E278" s="22"/>
      <c r="F278" s="22"/>
      <c r="G278" s="89"/>
      <c r="H278" s="23"/>
      <c r="I278" s="23"/>
      <c r="J278" s="23"/>
      <c r="K278" s="23"/>
      <c r="L278" s="23"/>
      <c r="M278" s="23"/>
    </row>
    <row r="279" spans="2:13" s="38" customFormat="1" ht="12.75">
      <c r="B279" s="48"/>
      <c r="C279" s="89"/>
      <c r="D279" s="89"/>
      <c r="E279" s="89"/>
      <c r="F279" s="89"/>
      <c r="G279" s="89"/>
      <c r="H279" s="90"/>
      <c r="I279" s="90"/>
      <c r="J279" s="90"/>
      <c r="K279" s="90"/>
      <c r="L279" s="90"/>
      <c r="M279" s="90"/>
    </row>
    <row r="280" spans="1:14" s="38" customFormat="1" ht="12.75">
      <c r="A280" s="39" t="s">
        <v>25</v>
      </c>
      <c r="B280" s="39"/>
      <c r="C280" s="128" t="s">
        <v>24</v>
      </c>
      <c r="D280" s="128"/>
      <c r="E280" s="39"/>
      <c r="F280" s="128" t="s">
        <v>30</v>
      </c>
      <c r="G280" s="128"/>
      <c r="H280" s="128"/>
      <c r="I280" s="128"/>
      <c r="J280" s="128"/>
      <c r="K280" s="128"/>
      <c r="L280" s="128" t="s">
        <v>24</v>
      </c>
      <c r="M280" s="128"/>
      <c r="N280" s="39"/>
    </row>
    <row r="281" spans="1:13" s="38" customFormat="1" ht="12.75">
      <c r="A281" s="126"/>
      <c r="B281" s="126"/>
      <c r="C281" s="126"/>
      <c r="D281" s="126"/>
      <c r="E281" s="91"/>
      <c r="F281" s="126"/>
      <c r="G281" s="126"/>
      <c r="H281" s="126"/>
      <c r="I281" s="126"/>
      <c r="J281" s="126"/>
      <c r="K281" s="126"/>
      <c r="L281" s="126"/>
      <c r="M281" s="126"/>
    </row>
    <row r="282" spans="1:13" s="38" customFormat="1" ht="12.75">
      <c r="A282" s="126"/>
      <c r="B282" s="126"/>
      <c r="C282" s="126"/>
      <c r="D282" s="126"/>
      <c r="E282" s="83"/>
      <c r="F282" s="126"/>
      <c r="G282" s="126"/>
      <c r="H282" s="126"/>
      <c r="I282" s="126"/>
      <c r="J282" s="126"/>
      <c r="K282" s="126"/>
      <c r="L282" s="126"/>
      <c r="M282" s="126"/>
    </row>
    <row r="284" spans="1:4" ht="12.75">
      <c r="A284" s="6"/>
      <c r="B284" s="6"/>
      <c r="C284" s="6"/>
      <c r="D284" s="6"/>
    </row>
    <row r="287" ht="13.5" thickBot="1">
      <c r="A287" s="35" t="s">
        <v>34</v>
      </c>
    </row>
    <row r="288" spans="1:14" s="38" customFormat="1" ht="12.75">
      <c r="A288" s="96" t="s">
        <v>13</v>
      </c>
      <c r="B288" s="141" t="s">
        <v>43</v>
      </c>
      <c r="C288" s="142"/>
      <c r="D288" s="111"/>
      <c r="E288" s="112"/>
      <c r="F288" s="142" t="s">
        <v>21</v>
      </c>
      <c r="G288" s="142"/>
      <c r="H288" s="142"/>
      <c r="I288" s="129" t="s">
        <v>42</v>
      </c>
      <c r="J288" s="129"/>
      <c r="K288" s="113" t="s">
        <v>26</v>
      </c>
      <c r="L288" s="113"/>
      <c r="M288" s="113" t="s">
        <v>22</v>
      </c>
      <c r="N288" s="114"/>
    </row>
    <row r="289" spans="1:14" s="41" customFormat="1" ht="12.75">
      <c r="A289" s="31"/>
      <c r="B289" s="108" t="s">
        <v>44</v>
      </c>
      <c r="C289" s="107"/>
      <c r="D289" s="106" t="s">
        <v>45</v>
      </c>
      <c r="E289" s="107"/>
      <c r="F289" s="134"/>
      <c r="G289" s="134"/>
      <c r="H289" s="134"/>
      <c r="I289" s="134"/>
      <c r="J289" s="134"/>
      <c r="K289" s="134"/>
      <c r="L289" s="134"/>
      <c r="M289" s="134"/>
      <c r="N289" s="140"/>
    </row>
    <row r="290" spans="1:14" s="38" customFormat="1" ht="12.75">
      <c r="A290" s="94" t="s">
        <v>17</v>
      </c>
      <c r="B290" s="137" t="s">
        <v>46</v>
      </c>
      <c r="C290" s="138"/>
      <c r="D290" s="138"/>
      <c r="E290" s="138"/>
      <c r="F290" s="139" t="s">
        <v>20</v>
      </c>
      <c r="G290" s="139"/>
      <c r="H290" s="139"/>
      <c r="I290" s="129" t="s">
        <v>14</v>
      </c>
      <c r="J290" s="129"/>
      <c r="K290" s="129" t="s">
        <v>18</v>
      </c>
      <c r="L290" s="129"/>
      <c r="M290" s="129" t="s">
        <v>19</v>
      </c>
      <c r="N290" s="130"/>
    </row>
    <row r="291" spans="1:14" s="41" customFormat="1" ht="12.75">
      <c r="A291" s="29"/>
      <c r="B291" s="131"/>
      <c r="C291" s="132"/>
      <c r="D291" s="132"/>
      <c r="E291" s="133"/>
      <c r="F291" s="134"/>
      <c r="G291" s="134"/>
      <c r="H291" s="134"/>
      <c r="I291" s="134"/>
      <c r="J291" s="134"/>
      <c r="K291" s="134"/>
      <c r="L291" s="134"/>
      <c r="M291" s="135"/>
      <c r="N291" s="136"/>
    </row>
    <row r="292" spans="1:14" s="38" customFormat="1" ht="12.75">
      <c r="A292" s="80"/>
      <c r="B292" s="81" t="s">
        <v>6</v>
      </c>
      <c r="C292" s="81" t="s">
        <v>7</v>
      </c>
      <c r="D292" s="81" t="s">
        <v>8</v>
      </c>
      <c r="E292" s="81" t="s">
        <v>9</v>
      </c>
      <c r="F292" s="81" t="s">
        <v>10</v>
      </c>
      <c r="G292" s="81" t="s">
        <v>11</v>
      </c>
      <c r="H292" s="81" t="s">
        <v>0</v>
      </c>
      <c r="I292" s="81" t="s">
        <v>1</v>
      </c>
      <c r="J292" s="81" t="s">
        <v>2</v>
      </c>
      <c r="K292" s="81" t="s">
        <v>3</v>
      </c>
      <c r="L292" s="81" t="s">
        <v>12</v>
      </c>
      <c r="M292" s="81" t="s">
        <v>4</v>
      </c>
      <c r="N292" s="73" t="s">
        <v>16</v>
      </c>
    </row>
    <row r="293" spans="1:13" s="38" customFormat="1" ht="12.75">
      <c r="A293" s="82" t="s">
        <v>5</v>
      </c>
      <c r="B293" s="49"/>
      <c r="C293" s="22">
        <f aca="true" t="shared" si="76" ref="C293:M293">VALUE(B296)</f>
        <v>0</v>
      </c>
      <c r="D293" s="22">
        <f t="shared" si="76"/>
        <v>0</v>
      </c>
      <c r="E293" s="22">
        <f t="shared" si="76"/>
        <v>0</v>
      </c>
      <c r="F293" s="22">
        <f t="shared" si="76"/>
        <v>0</v>
      </c>
      <c r="G293" s="22">
        <f t="shared" si="76"/>
        <v>0</v>
      </c>
      <c r="H293" s="22">
        <f t="shared" si="76"/>
        <v>0</v>
      </c>
      <c r="I293" s="22">
        <f t="shared" si="76"/>
        <v>0</v>
      </c>
      <c r="J293" s="22">
        <f t="shared" si="76"/>
        <v>0</v>
      </c>
      <c r="K293" s="22">
        <f t="shared" si="76"/>
        <v>0</v>
      </c>
      <c r="L293" s="22">
        <f t="shared" si="76"/>
        <v>0</v>
      </c>
      <c r="M293" s="22">
        <f t="shared" si="76"/>
        <v>0</v>
      </c>
    </row>
    <row r="294" spans="1:14" ht="12.75">
      <c r="A294" s="76" t="s">
        <v>31</v>
      </c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66">
        <f>SUM(B294:M294)</f>
        <v>0</v>
      </c>
    </row>
    <row r="295" spans="1:14" ht="12.75">
      <c r="A295" s="76" t="s">
        <v>32</v>
      </c>
      <c r="B295" s="19"/>
      <c r="C295" s="18"/>
      <c r="D295" s="18"/>
      <c r="E295" s="18"/>
      <c r="F295" s="18"/>
      <c r="G295" s="18"/>
      <c r="H295" s="20"/>
      <c r="I295" s="20"/>
      <c r="J295" s="20"/>
      <c r="K295" s="20"/>
      <c r="L295" s="20"/>
      <c r="M295" s="20"/>
      <c r="N295" s="66"/>
    </row>
    <row r="296" spans="1:14" s="38" customFormat="1" ht="12.75">
      <c r="A296" s="74" t="s">
        <v>23</v>
      </c>
      <c r="B296" s="21">
        <f aca="true" t="shared" si="77" ref="B296:M296">SUM(B293+B294-B295)</f>
        <v>0</v>
      </c>
      <c r="C296" s="21">
        <f t="shared" si="77"/>
        <v>0</v>
      </c>
      <c r="D296" s="21">
        <f t="shared" si="77"/>
        <v>0</v>
      </c>
      <c r="E296" s="21">
        <f t="shared" si="77"/>
        <v>0</v>
      </c>
      <c r="F296" s="21">
        <f t="shared" si="77"/>
        <v>0</v>
      </c>
      <c r="G296" s="21">
        <f t="shared" si="77"/>
        <v>0</v>
      </c>
      <c r="H296" s="21">
        <f t="shared" si="77"/>
        <v>0</v>
      </c>
      <c r="I296" s="21">
        <f t="shared" si="77"/>
        <v>0</v>
      </c>
      <c r="J296" s="21">
        <f t="shared" si="77"/>
        <v>0</v>
      </c>
      <c r="K296" s="21">
        <f t="shared" si="77"/>
        <v>0</v>
      </c>
      <c r="L296" s="21">
        <f t="shared" si="77"/>
        <v>0</v>
      </c>
      <c r="M296" s="21">
        <f t="shared" si="77"/>
        <v>0</v>
      </c>
      <c r="N296" s="66">
        <f>IF(VALUE(M296)&gt;(E289*K291*I291*2),(E289*K291*I291*2),M296)</f>
        <v>0</v>
      </c>
    </row>
    <row r="297" spans="1:14" s="38" customFormat="1" ht="12.75">
      <c r="A297" s="83"/>
      <c r="B297" s="21"/>
      <c r="C297" s="22"/>
      <c r="D297" s="22"/>
      <c r="E297" s="22"/>
      <c r="F297" s="22"/>
      <c r="G297" s="22"/>
      <c r="H297" s="23"/>
      <c r="I297" s="23"/>
      <c r="J297" s="23"/>
      <c r="K297" s="23"/>
      <c r="L297" s="23"/>
      <c r="M297" s="23"/>
      <c r="N297" s="66"/>
    </row>
    <row r="298" spans="1:14" s="38" customFormat="1" ht="12.75">
      <c r="A298" s="59" t="s">
        <v>37</v>
      </c>
      <c r="B298" s="60"/>
      <c r="C298" s="61"/>
      <c r="D298" s="61"/>
      <c r="E298" s="61"/>
      <c r="F298" s="61"/>
      <c r="G298" s="61"/>
      <c r="H298" s="62"/>
      <c r="I298" s="62"/>
      <c r="J298" s="62"/>
      <c r="K298" s="62"/>
      <c r="L298" s="62"/>
      <c r="M298" s="62"/>
      <c r="N298" s="102"/>
    </row>
    <row r="299" spans="1:14" s="38" customFormat="1" ht="12.75">
      <c r="A299" s="82" t="s">
        <v>38</v>
      </c>
      <c r="B299" s="21">
        <v>0</v>
      </c>
      <c r="C299" s="22">
        <f aca="true" t="shared" si="78" ref="C299:M299">VALUE(B302)</f>
        <v>0</v>
      </c>
      <c r="D299" s="22">
        <f t="shared" si="78"/>
        <v>0</v>
      </c>
      <c r="E299" s="22">
        <f t="shared" si="78"/>
        <v>0</v>
      </c>
      <c r="F299" s="22">
        <f t="shared" si="78"/>
        <v>0</v>
      </c>
      <c r="G299" s="22">
        <f t="shared" si="78"/>
        <v>0</v>
      </c>
      <c r="H299" s="22">
        <f t="shared" si="78"/>
        <v>0</v>
      </c>
      <c r="I299" s="22">
        <f t="shared" si="78"/>
        <v>0</v>
      </c>
      <c r="J299" s="22">
        <f t="shared" si="78"/>
        <v>0</v>
      </c>
      <c r="K299" s="22">
        <f t="shared" si="78"/>
        <v>0</v>
      </c>
      <c r="L299" s="22">
        <f t="shared" si="78"/>
        <v>0</v>
      </c>
      <c r="M299" s="22">
        <f t="shared" si="78"/>
        <v>0</v>
      </c>
      <c r="N299" s="66"/>
    </row>
    <row r="300" spans="1:14" ht="12.75">
      <c r="A300" s="84" t="s">
        <v>31</v>
      </c>
      <c r="B300" s="49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66"/>
    </row>
    <row r="301" spans="1:14" ht="12.75">
      <c r="A301" s="76" t="s">
        <v>32</v>
      </c>
      <c r="B301" s="49"/>
      <c r="C301" s="88"/>
      <c r="D301" s="88"/>
      <c r="E301" s="88"/>
      <c r="F301" s="88"/>
      <c r="G301" s="88"/>
      <c r="H301" s="87"/>
      <c r="I301" s="87"/>
      <c r="J301" s="87"/>
      <c r="K301" s="87"/>
      <c r="L301" s="87"/>
      <c r="M301" s="87"/>
      <c r="N301" s="66"/>
    </row>
    <row r="302" spans="1:14" s="38" customFormat="1" ht="12.75">
      <c r="A302" s="76" t="s">
        <v>23</v>
      </c>
      <c r="B302" s="21">
        <f>SUM(B299+B300-B301)</f>
        <v>0</v>
      </c>
      <c r="C302" s="21">
        <f aca="true" t="shared" si="79" ref="C302:M302">SUM(C299+C300-C301)</f>
        <v>0</v>
      </c>
      <c r="D302" s="21">
        <f t="shared" si="79"/>
        <v>0</v>
      </c>
      <c r="E302" s="21">
        <f t="shared" si="79"/>
        <v>0</v>
      </c>
      <c r="F302" s="21">
        <f t="shared" si="79"/>
        <v>0</v>
      </c>
      <c r="G302" s="21">
        <f t="shared" si="79"/>
        <v>0</v>
      </c>
      <c r="H302" s="21">
        <f t="shared" si="79"/>
        <v>0</v>
      </c>
      <c r="I302" s="21">
        <f t="shared" si="79"/>
        <v>0</v>
      </c>
      <c r="J302" s="21">
        <f t="shared" si="79"/>
        <v>0</v>
      </c>
      <c r="K302" s="21">
        <f t="shared" si="79"/>
        <v>0</v>
      </c>
      <c r="L302" s="21">
        <f t="shared" si="79"/>
        <v>0</v>
      </c>
      <c r="M302" s="21">
        <f t="shared" si="79"/>
        <v>0</v>
      </c>
      <c r="N302" s="66">
        <f>VALUE(M302)</f>
        <v>0</v>
      </c>
    </row>
    <row r="303" spans="1:14" s="38" customFormat="1" ht="12.75">
      <c r="A303" s="76"/>
      <c r="B303" s="21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66"/>
    </row>
    <row r="304" spans="1:14" s="38" customFormat="1" ht="12.75">
      <c r="A304" s="77" t="s">
        <v>39</v>
      </c>
      <c r="B304" s="21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66"/>
    </row>
    <row r="305" spans="1:14" s="38" customFormat="1" ht="25.5">
      <c r="A305" s="78" t="s">
        <v>29</v>
      </c>
      <c r="B305" s="49"/>
      <c r="C305" s="22">
        <f aca="true" t="shared" si="80" ref="C305:M305">VALUE(B307)</f>
        <v>0</v>
      </c>
      <c r="D305" s="22">
        <f t="shared" si="80"/>
        <v>0</v>
      </c>
      <c r="E305" s="22">
        <f t="shared" si="80"/>
        <v>0</v>
      </c>
      <c r="F305" s="22">
        <f t="shared" si="80"/>
        <v>0</v>
      </c>
      <c r="G305" s="22">
        <f t="shared" si="80"/>
        <v>0</v>
      </c>
      <c r="H305" s="22">
        <f t="shared" si="80"/>
        <v>0</v>
      </c>
      <c r="I305" s="22">
        <f t="shared" si="80"/>
        <v>0</v>
      </c>
      <c r="J305" s="22">
        <f t="shared" si="80"/>
        <v>0</v>
      </c>
      <c r="K305" s="22">
        <f t="shared" si="80"/>
        <v>0</v>
      </c>
      <c r="L305" s="22">
        <f t="shared" si="80"/>
        <v>0</v>
      </c>
      <c r="M305" s="22">
        <f t="shared" si="80"/>
        <v>0</v>
      </c>
      <c r="N305" s="66"/>
    </row>
    <row r="306" spans="1:14" ht="12.75">
      <c r="A306" s="76" t="s">
        <v>32</v>
      </c>
      <c r="B306" s="49"/>
      <c r="C306" s="88"/>
      <c r="D306" s="88"/>
      <c r="E306" s="88"/>
      <c r="F306" s="88"/>
      <c r="G306" s="88"/>
      <c r="H306" s="87"/>
      <c r="I306" s="87"/>
      <c r="J306" s="87"/>
      <c r="K306" s="87"/>
      <c r="L306" s="87"/>
      <c r="M306" s="87"/>
      <c r="N306" s="66"/>
    </row>
    <row r="307" spans="1:14" s="38" customFormat="1" ht="12.75">
      <c r="A307" s="76" t="s">
        <v>23</v>
      </c>
      <c r="B307" s="21">
        <f aca="true" t="shared" si="81" ref="B307:M307">SUM(B305-B306)</f>
        <v>0</v>
      </c>
      <c r="C307" s="22">
        <f t="shared" si="81"/>
        <v>0</v>
      </c>
      <c r="D307" s="22">
        <f t="shared" si="81"/>
        <v>0</v>
      </c>
      <c r="E307" s="22">
        <f t="shared" si="81"/>
        <v>0</v>
      </c>
      <c r="F307" s="22">
        <f t="shared" si="81"/>
        <v>0</v>
      </c>
      <c r="G307" s="22">
        <f t="shared" si="81"/>
        <v>0</v>
      </c>
      <c r="H307" s="22">
        <f t="shared" si="81"/>
        <v>0</v>
      </c>
      <c r="I307" s="22">
        <f t="shared" si="81"/>
        <v>0</v>
      </c>
      <c r="J307" s="22">
        <f t="shared" si="81"/>
        <v>0</v>
      </c>
      <c r="K307" s="22">
        <f t="shared" si="81"/>
        <v>0</v>
      </c>
      <c r="L307" s="22">
        <f t="shared" si="81"/>
        <v>0</v>
      </c>
      <c r="M307" s="22">
        <f t="shared" si="81"/>
        <v>0</v>
      </c>
      <c r="N307" s="66">
        <f>VALUE(M307)</f>
        <v>0</v>
      </c>
    </row>
    <row r="308" spans="1:14" s="38" customFormat="1" ht="12.75">
      <c r="A308" s="76"/>
      <c r="B308" s="21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66"/>
    </row>
    <row r="309" spans="1:14" s="38" customFormat="1" ht="25.5">
      <c r="A309" s="78" t="s">
        <v>27</v>
      </c>
      <c r="B309" s="49"/>
      <c r="C309" s="22">
        <f>VALUE(B312)</f>
        <v>0</v>
      </c>
      <c r="D309" s="22">
        <f aca="true" t="shared" si="82" ref="D309:M309">VALUE(C312)</f>
        <v>0</v>
      </c>
      <c r="E309" s="22">
        <f t="shared" si="82"/>
        <v>0</v>
      </c>
      <c r="F309" s="22">
        <f t="shared" si="82"/>
        <v>0</v>
      </c>
      <c r="G309" s="22">
        <f t="shared" si="82"/>
        <v>0</v>
      </c>
      <c r="H309" s="22">
        <f t="shared" si="82"/>
        <v>0</v>
      </c>
      <c r="I309" s="22">
        <f t="shared" si="82"/>
        <v>0</v>
      </c>
      <c r="J309" s="22">
        <f t="shared" si="82"/>
        <v>0</v>
      </c>
      <c r="K309" s="22">
        <f t="shared" si="82"/>
        <v>0</v>
      </c>
      <c r="L309" s="22">
        <f t="shared" si="82"/>
        <v>0</v>
      </c>
      <c r="M309" s="22">
        <f t="shared" si="82"/>
        <v>0</v>
      </c>
      <c r="N309" s="66"/>
    </row>
    <row r="310" spans="1:14" ht="12.75">
      <c r="A310" s="76" t="s">
        <v>31</v>
      </c>
      <c r="B310" s="86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40">
        <f>SUM(B310:M310)</f>
        <v>0</v>
      </c>
    </row>
    <row r="311" spans="1:14" ht="12.75">
      <c r="A311" s="76" t="s">
        <v>32</v>
      </c>
      <c r="B311" s="86"/>
      <c r="C311" s="88"/>
      <c r="D311" s="88"/>
      <c r="E311" s="88"/>
      <c r="F311" s="88"/>
      <c r="G311" s="88"/>
      <c r="H311" s="87"/>
      <c r="I311" s="87"/>
      <c r="J311" s="87"/>
      <c r="K311" s="87"/>
      <c r="L311" s="87"/>
      <c r="M311" s="87"/>
      <c r="N311" s="66"/>
    </row>
    <row r="312" spans="1:14" ht="12.75">
      <c r="A312" s="76" t="s">
        <v>23</v>
      </c>
      <c r="B312" s="24">
        <f aca="true" t="shared" si="83" ref="B312:M312">SUM(B309+B310-B311)</f>
        <v>0</v>
      </c>
      <c r="C312" s="22">
        <f t="shared" si="83"/>
        <v>0</v>
      </c>
      <c r="D312" s="22">
        <f t="shared" si="83"/>
        <v>0</v>
      </c>
      <c r="E312" s="22">
        <f t="shared" si="83"/>
        <v>0</v>
      </c>
      <c r="F312" s="22">
        <f t="shared" si="83"/>
        <v>0</v>
      </c>
      <c r="G312" s="22">
        <f t="shared" si="83"/>
        <v>0</v>
      </c>
      <c r="H312" s="22">
        <f t="shared" si="83"/>
        <v>0</v>
      </c>
      <c r="I312" s="22">
        <f t="shared" si="83"/>
        <v>0</v>
      </c>
      <c r="J312" s="22">
        <f t="shared" si="83"/>
        <v>0</v>
      </c>
      <c r="K312" s="22">
        <f t="shared" si="83"/>
        <v>0</v>
      </c>
      <c r="L312" s="22">
        <f t="shared" si="83"/>
        <v>0</v>
      </c>
      <c r="M312" s="22">
        <f t="shared" si="83"/>
        <v>0</v>
      </c>
      <c r="N312" s="66">
        <f>VALUE(M312)</f>
        <v>0</v>
      </c>
    </row>
    <row r="313" spans="1:14" ht="12.75">
      <c r="A313" s="76"/>
      <c r="B313" s="24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66"/>
    </row>
    <row r="314" spans="1:14" ht="24" customHeight="1">
      <c r="A314" s="78" t="s">
        <v>28</v>
      </c>
      <c r="B314" s="49"/>
      <c r="C314" s="22">
        <f>VALUE(B316)</f>
        <v>0</v>
      </c>
      <c r="D314" s="22">
        <f aca="true" t="shared" si="84" ref="D314:M314">VALUE(C316)</f>
        <v>0</v>
      </c>
      <c r="E314" s="22">
        <f t="shared" si="84"/>
        <v>0</v>
      </c>
      <c r="F314" s="22">
        <f t="shared" si="84"/>
        <v>0</v>
      </c>
      <c r="G314" s="22">
        <f t="shared" si="84"/>
        <v>0</v>
      </c>
      <c r="H314" s="22">
        <f t="shared" si="84"/>
        <v>0</v>
      </c>
      <c r="I314" s="22">
        <f t="shared" si="84"/>
        <v>0</v>
      </c>
      <c r="J314" s="22">
        <f t="shared" si="84"/>
        <v>0</v>
      </c>
      <c r="K314" s="22">
        <f t="shared" si="84"/>
        <v>0</v>
      </c>
      <c r="L314" s="22">
        <f t="shared" si="84"/>
        <v>0</v>
      </c>
      <c r="M314" s="22">
        <f t="shared" si="84"/>
        <v>0</v>
      </c>
      <c r="N314" s="66"/>
    </row>
    <row r="315" spans="1:14" ht="12.75">
      <c r="A315" s="85" t="s">
        <v>32</v>
      </c>
      <c r="B315" s="49"/>
      <c r="C315" s="88"/>
      <c r="D315" s="88"/>
      <c r="E315" s="88"/>
      <c r="F315" s="88"/>
      <c r="G315" s="88"/>
      <c r="H315" s="87"/>
      <c r="I315" s="87"/>
      <c r="J315" s="87"/>
      <c r="K315" s="87"/>
      <c r="L315" s="87"/>
      <c r="M315" s="87"/>
      <c r="N315" s="66"/>
    </row>
    <row r="316" spans="1:14" s="38" customFormat="1" ht="12.75">
      <c r="A316" s="85" t="s">
        <v>23</v>
      </c>
      <c r="B316" s="21">
        <f aca="true" t="shared" si="85" ref="B316:M316">SUM(B314-B315)</f>
        <v>0</v>
      </c>
      <c r="C316" s="21">
        <f t="shared" si="85"/>
        <v>0</v>
      </c>
      <c r="D316" s="21">
        <f t="shared" si="85"/>
        <v>0</v>
      </c>
      <c r="E316" s="21">
        <f t="shared" si="85"/>
        <v>0</v>
      </c>
      <c r="F316" s="21">
        <f t="shared" si="85"/>
        <v>0</v>
      </c>
      <c r="G316" s="21">
        <f t="shared" si="85"/>
        <v>0</v>
      </c>
      <c r="H316" s="21">
        <f t="shared" si="85"/>
        <v>0</v>
      </c>
      <c r="I316" s="21">
        <f t="shared" si="85"/>
        <v>0</v>
      </c>
      <c r="J316" s="21">
        <f t="shared" si="85"/>
        <v>0</v>
      </c>
      <c r="K316" s="21">
        <f t="shared" si="85"/>
        <v>0</v>
      </c>
      <c r="L316" s="21">
        <f t="shared" si="85"/>
        <v>0</v>
      </c>
      <c r="M316" s="21">
        <f t="shared" si="85"/>
        <v>0</v>
      </c>
      <c r="N316" s="66">
        <f>VALUE(M316)</f>
        <v>0</v>
      </c>
    </row>
    <row r="317" spans="1:14" s="38" customFormat="1" ht="12.75">
      <c r="A317" s="85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66"/>
    </row>
    <row r="318" spans="1:14" s="38" customFormat="1" ht="12.75">
      <c r="A318" s="127" t="s">
        <v>33</v>
      </c>
      <c r="B318" s="127"/>
      <c r="C318" s="127"/>
      <c r="D318" s="127"/>
      <c r="E318" s="127"/>
      <c r="F318" s="22"/>
      <c r="G318" s="89"/>
      <c r="H318" s="23"/>
      <c r="I318" s="23"/>
      <c r="J318" s="23"/>
      <c r="K318" s="23"/>
      <c r="L318" s="23"/>
      <c r="M318" s="23">
        <f>SUM(M316*0.5)</f>
        <v>0</v>
      </c>
      <c r="N318" s="66">
        <f>VALUE(M318)</f>
        <v>0</v>
      </c>
    </row>
    <row r="319" spans="1:13" s="38" customFormat="1" ht="12.75">
      <c r="A319" s="77"/>
      <c r="B319" s="77"/>
      <c r="C319" s="77"/>
      <c r="D319" s="77"/>
      <c r="E319" s="22"/>
      <c r="F319" s="22"/>
      <c r="G319" s="89"/>
      <c r="H319" s="23"/>
      <c r="I319" s="23"/>
      <c r="J319" s="23"/>
      <c r="K319" s="23"/>
      <c r="L319" s="23"/>
      <c r="M319" s="23"/>
    </row>
    <row r="320" spans="2:13" s="38" customFormat="1" ht="12.75">
      <c r="B320" s="48"/>
      <c r="C320" s="89"/>
      <c r="D320" s="89"/>
      <c r="E320" s="89"/>
      <c r="F320" s="89"/>
      <c r="G320" s="89"/>
      <c r="H320" s="90"/>
      <c r="I320" s="90"/>
      <c r="J320" s="90"/>
      <c r="K320" s="90"/>
      <c r="L320" s="90"/>
      <c r="M320" s="90"/>
    </row>
    <row r="321" spans="1:14" s="38" customFormat="1" ht="12.75">
      <c r="A321" s="39" t="s">
        <v>25</v>
      </c>
      <c r="B321" s="39"/>
      <c r="C321" s="128" t="s">
        <v>24</v>
      </c>
      <c r="D321" s="128"/>
      <c r="E321" s="39"/>
      <c r="F321" s="128" t="s">
        <v>30</v>
      </c>
      <c r="G321" s="128"/>
      <c r="H321" s="128"/>
      <c r="I321" s="128"/>
      <c r="J321" s="128"/>
      <c r="K321" s="128"/>
      <c r="L321" s="128" t="s">
        <v>24</v>
      </c>
      <c r="M321" s="128"/>
      <c r="N321" s="39"/>
    </row>
    <row r="322" spans="1:13" s="38" customFormat="1" ht="12.75">
      <c r="A322" s="126"/>
      <c r="B322" s="126"/>
      <c r="C322" s="126"/>
      <c r="D322" s="126"/>
      <c r="E322" s="91"/>
      <c r="F322" s="126"/>
      <c r="G322" s="126"/>
      <c r="H322" s="126"/>
      <c r="I322" s="126"/>
      <c r="J322" s="126"/>
      <c r="K322" s="126"/>
      <c r="L322" s="126"/>
      <c r="M322" s="126"/>
    </row>
    <row r="323" spans="1:13" s="38" customFormat="1" ht="12.75">
      <c r="A323" s="126"/>
      <c r="B323" s="126"/>
      <c r="C323" s="126"/>
      <c r="D323" s="126"/>
      <c r="E323" s="83"/>
      <c r="F323" s="126"/>
      <c r="G323" s="126"/>
      <c r="H323" s="126"/>
      <c r="I323" s="126"/>
      <c r="J323" s="126"/>
      <c r="K323" s="126"/>
      <c r="L323" s="126"/>
      <c r="M323" s="126"/>
    </row>
    <row r="324" spans="1:13" s="41" customFormat="1" ht="12.75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</row>
    <row r="325" spans="1:13" s="41" customFormat="1" ht="12.75">
      <c r="A325" s="69"/>
      <c r="B325" s="69"/>
      <c r="C325" s="69"/>
      <c r="D325" s="69"/>
      <c r="E325" s="68"/>
      <c r="F325" s="68"/>
      <c r="G325" s="68"/>
      <c r="H325" s="68"/>
      <c r="I325" s="68"/>
      <c r="J325" s="68"/>
      <c r="K325" s="68"/>
      <c r="L325" s="68"/>
      <c r="M325" s="68"/>
    </row>
    <row r="326" spans="1:13" s="41" customFormat="1" ht="12.75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</row>
    <row r="327" spans="1:13" s="41" customFormat="1" ht="12.75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</row>
    <row r="328" spans="1:13" s="41" customFormat="1" ht="12.75">
      <c r="A328" s="70" t="s">
        <v>34</v>
      </c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</row>
    <row r="329" spans="1:14" s="38" customFormat="1" ht="12.75">
      <c r="A329" s="97" t="s">
        <v>13</v>
      </c>
      <c r="B329" s="141" t="s">
        <v>43</v>
      </c>
      <c r="C329" s="142"/>
      <c r="D329" s="111"/>
      <c r="E329" s="112"/>
      <c r="F329" s="142" t="s">
        <v>21</v>
      </c>
      <c r="G329" s="142"/>
      <c r="H329" s="142"/>
      <c r="I329" s="129" t="s">
        <v>42</v>
      </c>
      <c r="J329" s="129"/>
      <c r="K329" s="129" t="s">
        <v>26</v>
      </c>
      <c r="L329" s="129"/>
      <c r="M329" s="129" t="s">
        <v>22</v>
      </c>
      <c r="N329" s="109"/>
    </row>
    <row r="330" spans="1:14" s="41" customFormat="1" ht="12.75">
      <c r="A330" s="31"/>
      <c r="B330" s="108" t="s">
        <v>44</v>
      </c>
      <c r="C330" s="107"/>
      <c r="D330" s="106" t="s">
        <v>45</v>
      </c>
      <c r="E330" s="107"/>
      <c r="F330" s="134"/>
      <c r="G330" s="134"/>
      <c r="H330" s="134"/>
      <c r="I330" s="134"/>
      <c r="J330" s="134"/>
      <c r="K330" s="134"/>
      <c r="L330" s="134"/>
      <c r="M330" s="134"/>
      <c r="N330" s="140"/>
    </row>
    <row r="331" spans="1:14" s="38" customFormat="1" ht="12.75">
      <c r="A331" s="94" t="s">
        <v>17</v>
      </c>
      <c r="B331" s="137" t="s">
        <v>46</v>
      </c>
      <c r="C331" s="138"/>
      <c r="D331" s="138"/>
      <c r="E331" s="138"/>
      <c r="F331" s="139" t="s">
        <v>20</v>
      </c>
      <c r="G331" s="139"/>
      <c r="H331" s="139"/>
      <c r="I331" s="129" t="s">
        <v>14</v>
      </c>
      <c r="J331" s="129"/>
      <c r="K331" s="129" t="s">
        <v>18</v>
      </c>
      <c r="L331" s="129"/>
      <c r="M331" s="129" t="s">
        <v>19</v>
      </c>
      <c r="N331" s="130"/>
    </row>
    <row r="332" spans="1:14" s="41" customFormat="1" ht="12.75">
      <c r="A332" s="29"/>
      <c r="B332" s="131"/>
      <c r="C332" s="132"/>
      <c r="D332" s="132"/>
      <c r="E332" s="133"/>
      <c r="F332" s="134"/>
      <c r="G332" s="134"/>
      <c r="H332" s="134"/>
      <c r="I332" s="134"/>
      <c r="J332" s="134"/>
      <c r="K332" s="134"/>
      <c r="L332" s="134"/>
      <c r="M332" s="135"/>
      <c r="N332" s="136"/>
    </row>
    <row r="333" spans="1:14" s="38" customFormat="1" ht="12.75">
      <c r="A333" s="80"/>
      <c r="B333" s="81" t="s">
        <v>6</v>
      </c>
      <c r="C333" s="81" t="s">
        <v>7</v>
      </c>
      <c r="D333" s="81" t="s">
        <v>8</v>
      </c>
      <c r="E333" s="81" t="s">
        <v>9</v>
      </c>
      <c r="F333" s="81" t="s">
        <v>10</v>
      </c>
      <c r="G333" s="81" t="s">
        <v>11</v>
      </c>
      <c r="H333" s="81" t="s">
        <v>0</v>
      </c>
      <c r="I333" s="81" t="s">
        <v>1</v>
      </c>
      <c r="J333" s="81" t="s">
        <v>2</v>
      </c>
      <c r="K333" s="81" t="s">
        <v>3</v>
      </c>
      <c r="L333" s="81" t="s">
        <v>12</v>
      </c>
      <c r="M333" s="81" t="s">
        <v>4</v>
      </c>
      <c r="N333" s="73" t="s">
        <v>16</v>
      </c>
    </row>
    <row r="334" spans="1:13" s="38" customFormat="1" ht="12.75">
      <c r="A334" s="82" t="s">
        <v>5</v>
      </c>
      <c r="B334" s="49"/>
      <c r="C334" s="22">
        <f aca="true" t="shared" si="86" ref="C334:M334">VALUE(B337)</f>
        <v>0</v>
      </c>
      <c r="D334" s="22">
        <f t="shared" si="86"/>
        <v>0</v>
      </c>
      <c r="E334" s="22">
        <f t="shared" si="86"/>
        <v>0</v>
      </c>
      <c r="F334" s="22">
        <f t="shared" si="86"/>
        <v>0</v>
      </c>
      <c r="G334" s="22">
        <f t="shared" si="86"/>
        <v>0</v>
      </c>
      <c r="H334" s="22">
        <f t="shared" si="86"/>
        <v>0</v>
      </c>
      <c r="I334" s="22">
        <f t="shared" si="86"/>
        <v>0</v>
      </c>
      <c r="J334" s="22">
        <f t="shared" si="86"/>
        <v>0</v>
      </c>
      <c r="K334" s="22">
        <f t="shared" si="86"/>
        <v>0</v>
      </c>
      <c r="L334" s="22">
        <f t="shared" si="86"/>
        <v>0</v>
      </c>
      <c r="M334" s="22">
        <f t="shared" si="86"/>
        <v>0</v>
      </c>
    </row>
    <row r="335" spans="1:14" ht="12.75">
      <c r="A335" s="76" t="s">
        <v>31</v>
      </c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66">
        <f>SUM(B335:M335)</f>
        <v>0</v>
      </c>
    </row>
    <row r="336" spans="1:14" ht="12.75">
      <c r="A336" s="76" t="s">
        <v>32</v>
      </c>
      <c r="B336" s="49"/>
      <c r="C336" s="88"/>
      <c r="D336" s="88"/>
      <c r="E336" s="88"/>
      <c r="F336" s="88"/>
      <c r="G336" s="88"/>
      <c r="H336" s="87"/>
      <c r="I336" s="87"/>
      <c r="J336" s="87"/>
      <c r="K336" s="87"/>
      <c r="L336" s="87"/>
      <c r="M336" s="87"/>
      <c r="N336" s="66"/>
    </row>
    <row r="337" spans="1:14" ht="12.75">
      <c r="A337" s="74" t="s">
        <v>23</v>
      </c>
      <c r="B337" s="21">
        <f aca="true" t="shared" si="87" ref="B337:M337">SUM(B334+B335-B336)</f>
        <v>0</v>
      </c>
      <c r="C337" s="21">
        <f t="shared" si="87"/>
        <v>0</v>
      </c>
      <c r="D337" s="21">
        <f t="shared" si="87"/>
        <v>0</v>
      </c>
      <c r="E337" s="21">
        <f t="shared" si="87"/>
        <v>0</v>
      </c>
      <c r="F337" s="21">
        <f t="shared" si="87"/>
        <v>0</v>
      </c>
      <c r="G337" s="21">
        <f t="shared" si="87"/>
        <v>0</v>
      </c>
      <c r="H337" s="21">
        <f t="shared" si="87"/>
        <v>0</v>
      </c>
      <c r="I337" s="21">
        <f t="shared" si="87"/>
        <v>0</v>
      </c>
      <c r="J337" s="21">
        <f t="shared" si="87"/>
        <v>0</v>
      </c>
      <c r="K337" s="21">
        <f t="shared" si="87"/>
        <v>0</v>
      </c>
      <c r="L337" s="21">
        <f t="shared" si="87"/>
        <v>0</v>
      </c>
      <c r="M337" s="21">
        <f t="shared" si="87"/>
        <v>0</v>
      </c>
      <c r="N337" s="66">
        <f>IF(VALUE(M337)&gt;(E330*K332*I332*2),(E330*K332*I332*2),M337)</f>
        <v>0</v>
      </c>
    </row>
    <row r="338" spans="1:14" s="38" customFormat="1" ht="12.75">
      <c r="A338" s="83"/>
      <c r="B338" s="21"/>
      <c r="C338" s="22"/>
      <c r="D338" s="22"/>
      <c r="E338" s="22"/>
      <c r="F338" s="22"/>
      <c r="G338" s="22"/>
      <c r="H338" s="23"/>
      <c r="I338" s="23"/>
      <c r="J338" s="23"/>
      <c r="K338" s="23"/>
      <c r="L338" s="23"/>
      <c r="M338" s="23"/>
      <c r="N338" s="66"/>
    </row>
    <row r="339" spans="1:14" s="38" customFormat="1" ht="12.75">
      <c r="A339" s="59" t="s">
        <v>37</v>
      </c>
      <c r="B339" s="51"/>
      <c r="C339" s="52"/>
      <c r="D339" s="52"/>
      <c r="E339" s="52"/>
      <c r="F339" s="52"/>
      <c r="G339" s="52"/>
      <c r="H339" s="53"/>
      <c r="I339" s="53"/>
      <c r="J339" s="53"/>
      <c r="K339" s="53"/>
      <c r="L339" s="53"/>
      <c r="M339" s="53"/>
      <c r="N339" s="98"/>
    </row>
    <row r="340" spans="1:14" s="38" customFormat="1" ht="12.75">
      <c r="A340" s="75" t="s">
        <v>38</v>
      </c>
      <c r="B340" s="33">
        <v>0</v>
      </c>
      <c r="C340" s="34">
        <f aca="true" t="shared" si="88" ref="C340:M340">VALUE(B343)</f>
        <v>0</v>
      </c>
      <c r="D340" s="34">
        <f t="shared" si="88"/>
        <v>0</v>
      </c>
      <c r="E340" s="34">
        <f t="shared" si="88"/>
        <v>0</v>
      </c>
      <c r="F340" s="34">
        <f t="shared" si="88"/>
        <v>0</v>
      </c>
      <c r="G340" s="34">
        <f t="shared" si="88"/>
        <v>0</v>
      </c>
      <c r="H340" s="34">
        <f t="shared" si="88"/>
        <v>0</v>
      </c>
      <c r="I340" s="34">
        <f t="shared" si="88"/>
        <v>0</v>
      </c>
      <c r="J340" s="34">
        <f t="shared" si="88"/>
        <v>0</v>
      </c>
      <c r="K340" s="34">
        <f t="shared" si="88"/>
        <v>0</v>
      </c>
      <c r="L340" s="34">
        <f t="shared" si="88"/>
        <v>0</v>
      </c>
      <c r="M340" s="34">
        <f t="shared" si="88"/>
        <v>0</v>
      </c>
      <c r="N340" s="99"/>
    </row>
    <row r="341" spans="1:14" ht="12.75">
      <c r="A341" s="84" t="s">
        <v>31</v>
      </c>
      <c r="B341" s="49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66"/>
    </row>
    <row r="342" spans="1:14" ht="12.75">
      <c r="A342" s="76" t="s">
        <v>32</v>
      </c>
      <c r="B342" s="49"/>
      <c r="C342" s="88"/>
      <c r="D342" s="88"/>
      <c r="E342" s="88"/>
      <c r="F342" s="88"/>
      <c r="G342" s="88"/>
      <c r="H342" s="87"/>
      <c r="I342" s="87"/>
      <c r="J342" s="87"/>
      <c r="K342" s="87"/>
      <c r="L342" s="87"/>
      <c r="M342" s="87"/>
      <c r="N342" s="66"/>
    </row>
    <row r="343" spans="1:14" ht="12.75">
      <c r="A343" s="76" t="s">
        <v>23</v>
      </c>
      <c r="B343" s="21">
        <f>SUM(B340+B341-B342)</f>
        <v>0</v>
      </c>
      <c r="C343" s="21">
        <f aca="true" t="shared" si="89" ref="C343:M343">SUM(C340+C341-C342)</f>
        <v>0</v>
      </c>
      <c r="D343" s="21">
        <f t="shared" si="89"/>
        <v>0</v>
      </c>
      <c r="E343" s="21">
        <f t="shared" si="89"/>
        <v>0</v>
      </c>
      <c r="F343" s="21">
        <f t="shared" si="89"/>
        <v>0</v>
      </c>
      <c r="G343" s="21">
        <f t="shared" si="89"/>
        <v>0</v>
      </c>
      <c r="H343" s="21">
        <f t="shared" si="89"/>
        <v>0</v>
      </c>
      <c r="I343" s="21">
        <f t="shared" si="89"/>
        <v>0</v>
      </c>
      <c r="J343" s="21">
        <f t="shared" si="89"/>
        <v>0</v>
      </c>
      <c r="K343" s="21">
        <f t="shared" si="89"/>
        <v>0</v>
      </c>
      <c r="L343" s="21">
        <f t="shared" si="89"/>
        <v>0</v>
      </c>
      <c r="M343" s="21">
        <f t="shared" si="89"/>
        <v>0</v>
      </c>
      <c r="N343" s="66">
        <f>VALUE(M343)</f>
        <v>0</v>
      </c>
    </row>
    <row r="344" spans="1:14" ht="12.75">
      <c r="A344" s="76"/>
      <c r="B344" s="21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66"/>
    </row>
    <row r="345" spans="1:14" s="38" customFormat="1" ht="12.75">
      <c r="A345" s="77" t="s">
        <v>39</v>
      </c>
      <c r="B345" s="21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66"/>
    </row>
    <row r="346" spans="1:14" s="38" customFormat="1" ht="25.5">
      <c r="A346" s="78" t="s">
        <v>29</v>
      </c>
      <c r="B346" s="49"/>
      <c r="C346" s="22">
        <f aca="true" t="shared" si="90" ref="C346:M346">VALUE(B348)</f>
        <v>0</v>
      </c>
      <c r="D346" s="22">
        <f t="shared" si="90"/>
        <v>0</v>
      </c>
      <c r="E346" s="22">
        <f t="shared" si="90"/>
        <v>0</v>
      </c>
      <c r="F346" s="22">
        <f t="shared" si="90"/>
        <v>0</v>
      </c>
      <c r="G346" s="22">
        <f t="shared" si="90"/>
        <v>0</v>
      </c>
      <c r="H346" s="22">
        <f t="shared" si="90"/>
        <v>0</v>
      </c>
      <c r="I346" s="22">
        <f t="shared" si="90"/>
        <v>0</v>
      </c>
      <c r="J346" s="22">
        <f t="shared" si="90"/>
        <v>0</v>
      </c>
      <c r="K346" s="22">
        <f t="shared" si="90"/>
        <v>0</v>
      </c>
      <c r="L346" s="22">
        <f t="shared" si="90"/>
        <v>0</v>
      </c>
      <c r="M346" s="22">
        <f t="shared" si="90"/>
        <v>0</v>
      </c>
      <c r="N346" s="66"/>
    </row>
    <row r="347" spans="1:14" ht="12.75">
      <c r="A347" s="76" t="s">
        <v>32</v>
      </c>
      <c r="B347" s="49"/>
      <c r="C347" s="88"/>
      <c r="D347" s="88"/>
      <c r="E347" s="88"/>
      <c r="F347" s="88"/>
      <c r="G347" s="88"/>
      <c r="H347" s="87"/>
      <c r="I347" s="87"/>
      <c r="J347" s="87"/>
      <c r="K347" s="87"/>
      <c r="L347" s="87"/>
      <c r="M347" s="87"/>
      <c r="N347" s="66"/>
    </row>
    <row r="348" spans="1:14" s="38" customFormat="1" ht="12.75">
      <c r="A348" s="76" t="s">
        <v>23</v>
      </c>
      <c r="B348" s="21">
        <f aca="true" t="shared" si="91" ref="B348:M348">SUM(B346-B347)</f>
        <v>0</v>
      </c>
      <c r="C348" s="22">
        <f t="shared" si="91"/>
        <v>0</v>
      </c>
      <c r="D348" s="22">
        <f t="shared" si="91"/>
        <v>0</v>
      </c>
      <c r="E348" s="22">
        <f t="shared" si="91"/>
        <v>0</v>
      </c>
      <c r="F348" s="22">
        <f t="shared" si="91"/>
        <v>0</v>
      </c>
      <c r="G348" s="22">
        <f t="shared" si="91"/>
        <v>0</v>
      </c>
      <c r="H348" s="22">
        <f t="shared" si="91"/>
        <v>0</v>
      </c>
      <c r="I348" s="22">
        <f t="shared" si="91"/>
        <v>0</v>
      </c>
      <c r="J348" s="22">
        <f t="shared" si="91"/>
        <v>0</v>
      </c>
      <c r="K348" s="22">
        <f t="shared" si="91"/>
        <v>0</v>
      </c>
      <c r="L348" s="22">
        <f t="shared" si="91"/>
        <v>0</v>
      </c>
      <c r="M348" s="22">
        <f t="shared" si="91"/>
        <v>0</v>
      </c>
      <c r="N348" s="66">
        <f>VALUE(M348)</f>
        <v>0</v>
      </c>
    </row>
    <row r="349" spans="1:14" s="38" customFormat="1" ht="12.75">
      <c r="A349" s="76"/>
      <c r="B349" s="21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66"/>
    </row>
    <row r="350" spans="1:14" s="38" customFormat="1" ht="25.5">
      <c r="A350" s="78" t="s">
        <v>27</v>
      </c>
      <c r="B350" s="49"/>
      <c r="C350" s="22">
        <f>VALUE(B353)</f>
        <v>0</v>
      </c>
      <c r="D350" s="22">
        <f aca="true" t="shared" si="92" ref="D350:M350">VALUE(C353)</f>
        <v>0</v>
      </c>
      <c r="E350" s="22">
        <f t="shared" si="92"/>
        <v>0</v>
      </c>
      <c r="F350" s="22">
        <f t="shared" si="92"/>
        <v>0</v>
      </c>
      <c r="G350" s="22">
        <f t="shared" si="92"/>
        <v>0</v>
      </c>
      <c r="H350" s="22">
        <f t="shared" si="92"/>
        <v>0</v>
      </c>
      <c r="I350" s="22">
        <f t="shared" si="92"/>
        <v>0</v>
      </c>
      <c r="J350" s="22">
        <f t="shared" si="92"/>
        <v>0</v>
      </c>
      <c r="K350" s="22">
        <f t="shared" si="92"/>
        <v>0</v>
      </c>
      <c r="L350" s="22">
        <f t="shared" si="92"/>
        <v>0</v>
      </c>
      <c r="M350" s="22">
        <f t="shared" si="92"/>
        <v>0</v>
      </c>
      <c r="N350" s="66"/>
    </row>
    <row r="351" spans="1:14" ht="12.75">
      <c r="A351" s="76" t="s">
        <v>31</v>
      </c>
      <c r="B351" s="86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40">
        <f>SUM(B351:M351)</f>
        <v>0</v>
      </c>
    </row>
    <row r="352" spans="1:14" ht="12.75">
      <c r="A352" s="76" t="s">
        <v>32</v>
      </c>
      <c r="B352" s="86"/>
      <c r="C352" s="88"/>
      <c r="D352" s="88"/>
      <c r="E352" s="88"/>
      <c r="F352" s="88"/>
      <c r="G352" s="88"/>
      <c r="H352" s="87"/>
      <c r="I352" s="87"/>
      <c r="J352" s="87"/>
      <c r="K352" s="87"/>
      <c r="L352" s="87"/>
      <c r="M352" s="87"/>
      <c r="N352" s="66"/>
    </row>
    <row r="353" spans="1:14" s="38" customFormat="1" ht="12.75">
      <c r="A353" s="76" t="s">
        <v>23</v>
      </c>
      <c r="B353" s="24">
        <f aca="true" t="shared" si="93" ref="B353:M353">SUM(B350+B351-B352)</f>
        <v>0</v>
      </c>
      <c r="C353" s="22">
        <f t="shared" si="93"/>
        <v>0</v>
      </c>
      <c r="D353" s="22">
        <f t="shared" si="93"/>
        <v>0</v>
      </c>
      <c r="E353" s="22">
        <f t="shared" si="93"/>
        <v>0</v>
      </c>
      <c r="F353" s="22">
        <f t="shared" si="93"/>
        <v>0</v>
      </c>
      <c r="G353" s="22">
        <f t="shared" si="93"/>
        <v>0</v>
      </c>
      <c r="H353" s="22">
        <f t="shared" si="93"/>
        <v>0</v>
      </c>
      <c r="I353" s="22">
        <f t="shared" si="93"/>
        <v>0</v>
      </c>
      <c r="J353" s="22">
        <f t="shared" si="93"/>
        <v>0</v>
      </c>
      <c r="K353" s="22">
        <f t="shared" si="93"/>
        <v>0</v>
      </c>
      <c r="L353" s="22">
        <f t="shared" si="93"/>
        <v>0</v>
      </c>
      <c r="M353" s="22">
        <f t="shared" si="93"/>
        <v>0</v>
      </c>
      <c r="N353" s="66">
        <f>VALUE(M353)</f>
        <v>0</v>
      </c>
    </row>
    <row r="354" spans="1:14" s="38" customFormat="1" ht="12.75">
      <c r="A354" s="76"/>
      <c r="B354" s="24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66"/>
    </row>
    <row r="355" spans="1:14" s="38" customFormat="1" ht="26.25" customHeight="1">
      <c r="A355" s="78" t="s">
        <v>28</v>
      </c>
      <c r="B355" s="49"/>
      <c r="C355" s="22">
        <f>VALUE(B357)</f>
        <v>0</v>
      </c>
      <c r="D355" s="22">
        <f aca="true" t="shared" si="94" ref="D355:M355">VALUE(C357)</f>
        <v>0</v>
      </c>
      <c r="E355" s="22">
        <f t="shared" si="94"/>
        <v>0</v>
      </c>
      <c r="F355" s="22">
        <f t="shared" si="94"/>
        <v>0</v>
      </c>
      <c r="G355" s="22">
        <f t="shared" si="94"/>
        <v>0</v>
      </c>
      <c r="H355" s="22">
        <f t="shared" si="94"/>
        <v>0</v>
      </c>
      <c r="I355" s="22">
        <f t="shared" si="94"/>
        <v>0</v>
      </c>
      <c r="J355" s="22">
        <f t="shared" si="94"/>
        <v>0</v>
      </c>
      <c r="K355" s="22">
        <f t="shared" si="94"/>
        <v>0</v>
      </c>
      <c r="L355" s="22">
        <f t="shared" si="94"/>
        <v>0</v>
      </c>
      <c r="M355" s="22">
        <f t="shared" si="94"/>
        <v>0</v>
      </c>
      <c r="N355" s="66"/>
    </row>
    <row r="356" spans="1:14" ht="12.75">
      <c r="A356" s="85" t="s">
        <v>32</v>
      </c>
      <c r="B356" s="49"/>
      <c r="C356" s="88"/>
      <c r="D356" s="88"/>
      <c r="E356" s="88"/>
      <c r="F356" s="88"/>
      <c r="G356" s="88"/>
      <c r="H356" s="87"/>
      <c r="I356" s="87"/>
      <c r="J356" s="87"/>
      <c r="K356" s="87"/>
      <c r="L356" s="87"/>
      <c r="M356" s="87"/>
      <c r="N356" s="66"/>
    </row>
    <row r="357" spans="1:14" s="38" customFormat="1" ht="12.75">
      <c r="A357" s="85" t="s">
        <v>23</v>
      </c>
      <c r="B357" s="21">
        <f aca="true" t="shared" si="95" ref="B357:M357">SUM(B355-B356)</f>
        <v>0</v>
      </c>
      <c r="C357" s="21">
        <f t="shared" si="95"/>
        <v>0</v>
      </c>
      <c r="D357" s="21">
        <f t="shared" si="95"/>
        <v>0</v>
      </c>
      <c r="E357" s="21">
        <f t="shared" si="95"/>
        <v>0</v>
      </c>
      <c r="F357" s="21">
        <f t="shared" si="95"/>
        <v>0</v>
      </c>
      <c r="G357" s="21">
        <f t="shared" si="95"/>
        <v>0</v>
      </c>
      <c r="H357" s="21">
        <f t="shared" si="95"/>
        <v>0</v>
      </c>
      <c r="I357" s="21">
        <f t="shared" si="95"/>
        <v>0</v>
      </c>
      <c r="J357" s="21">
        <f t="shared" si="95"/>
        <v>0</v>
      </c>
      <c r="K357" s="21">
        <f t="shared" si="95"/>
        <v>0</v>
      </c>
      <c r="L357" s="21">
        <f t="shared" si="95"/>
        <v>0</v>
      </c>
      <c r="M357" s="21">
        <f t="shared" si="95"/>
        <v>0</v>
      </c>
      <c r="N357" s="66">
        <f>VALUE(M357)</f>
        <v>0</v>
      </c>
    </row>
    <row r="358" spans="1:14" s="38" customFormat="1" ht="12.75">
      <c r="A358" s="85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66"/>
    </row>
    <row r="359" spans="1:14" s="38" customFormat="1" ht="12.75">
      <c r="A359" s="127" t="s">
        <v>33</v>
      </c>
      <c r="B359" s="127"/>
      <c r="C359" s="127"/>
      <c r="D359" s="127"/>
      <c r="E359" s="127"/>
      <c r="F359" s="22"/>
      <c r="G359" s="89"/>
      <c r="H359" s="23"/>
      <c r="I359" s="23"/>
      <c r="J359" s="23"/>
      <c r="K359" s="23"/>
      <c r="L359" s="23"/>
      <c r="M359" s="23">
        <f>SUM(M357*0.5)</f>
        <v>0</v>
      </c>
      <c r="N359" s="66">
        <f>VALUE(M359)</f>
        <v>0</v>
      </c>
    </row>
    <row r="360" spans="1:13" s="38" customFormat="1" ht="12.75">
      <c r="A360" s="77"/>
      <c r="B360" s="77"/>
      <c r="C360" s="77"/>
      <c r="D360" s="77"/>
      <c r="E360" s="22"/>
      <c r="F360" s="22"/>
      <c r="G360" s="89"/>
      <c r="H360" s="23"/>
      <c r="I360" s="23"/>
      <c r="J360" s="23"/>
      <c r="K360" s="23"/>
      <c r="L360" s="23"/>
      <c r="M360" s="23"/>
    </row>
    <row r="361" spans="2:13" s="38" customFormat="1" ht="12.75">
      <c r="B361" s="48"/>
      <c r="C361" s="89"/>
      <c r="D361" s="89"/>
      <c r="E361" s="89"/>
      <c r="F361" s="89"/>
      <c r="G361" s="89"/>
      <c r="H361" s="90"/>
      <c r="I361" s="90"/>
      <c r="J361" s="90"/>
      <c r="K361" s="90"/>
      <c r="L361" s="90"/>
      <c r="M361" s="90"/>
    </row>
    <row r="362" spans="1:14" s="38" customFormat="1" ht="12.75">
      <c r="A362" s="39" t="s">
        <v>25</v>
      </c>
      <c r="B362" s="39"/>
      <c r="C362" s="128" t="s">
        <v>24</v>
      </c>
      <c r="D362" s="128"/>
      <c r="E362" s="39"/>
      <c r="F362" s="128" t="s">
        <v>30</v>
      </c>
      <c r="G362" s="128"/>
      <c r="H362" s="128"/>
      <c r="I362" s="128"/>
      <c r="J362" s="128"/>
      <c r="K362" s="128"/>
      <c r="L362" s="128" t="s">
        <v>24</v>
      </c>
      <c r="M362" s="128"/>
      <c r="N362" s="39"/>
    </row>
    <row r="363" spans="1:13" s="38" customFormat="1" ht="12.75">
      <c r="A363" s="126"/>
      <c r="B363" s="126"/>
      <c r="C363" s="126"/>
      <c r="D363" s="126"/>
      <c r="E363" s="91"/>
      <c r="F363" s="126"/>
      <c r="G363" s="126"/>
      <c r="H363" s="126"/>
      <c r="I363" s="126"/>
      <c r="J363" s="126"/>
      <c r="K363" s="126"/>
      <c r="L363" s="126"/>
      <c r="M363" s="126"/>
    </row>
    <row r="364" spans="1:13" s="38" customFormat="1" ht="12.75">
      <c r="A364" s="126"/>
      <c r="B364" s="126"/>
      <c r="C364" s="126"/>
      <c r="D364" s="126"/>
      <c r="E364" s="83"/>
      <c r="F364" s="126"/>
      <c r="G364" s="126"/>
      <c r="H364" s="126"/>
      <c r="I364" s="126"/>
      <c r="J364" s="126"/>
      <c r="K364" s="126"/>
      <c r="L364" s="126"/>
      <c r="M364" s="126"/>
    </row>
    <row r="365" spans="1:13" s="41" customFormat="1" ht="12.75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</row>
    <row r="366" spans="1:13" s="41" customFormat="1" ht="12.75">
      <c r="A366" s="69"/>
      <c r="B366" s="69"/>
      <c r="C366" s="69"/>
      <c r="D366" s="69"/>
      <c r="E366" s="68"/>
      <c r="F366" s="68"/>
      <c r="G366" s="68"/>
      <c r="H366" s="68"/>
      <c r="I366" s="68"/>
      <c r="J366" s="68"/>
      <c r="K366" s="68"/>
      <c r="L366" s="68"/>
      <c r="M366" s="68"/>
    </row>
    <row r="367" spans="1:13" s="41" customFormat="1" ht="12.75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</row>
    <row r="368" spans="1:13" s="41" customFormat="1" ht="12.75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</row>
    <row r="369" spans="1:13" s="41" customFormat="1" ht="13.5" thickBot="1">
      <c r="A369" s="70" t="s">
        <v>34</v>
      </c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</row>
    <row r="370" spans="1:14" s="38" customFormat="1" ht="12.75">
      <c r="A370" s="96" t="s">
        <v>13</v>
      </c>
      <c r="B370" s="141" t="s">
        <v>43</v>
      </c>
      <c r="C370" s="142"/>
      <c r="D370" s="111"/>
      <c r="E370" s="112"/>
      <c r="F370" s="142" t="s">
        <v>21</v>
      </c>
      <c r="G370" s="142"/>
      <c r="H370" s="142"/>
      <c r="I370" s="113" t="s">
        <v>42</v>
      </c>
      <c r="J370" s="113"/>
      <c r="K370" s="113" t="s">
        <v>26</v>
      </c>
      <c r="L370" s="113"/>
      <c r="M370" s="113" t="s">
        <v>22</v>
      </c>
      <c r="N370" s="114"/>
    </row>
    <row r="371" spans="1:14" s="41" customFormat="1" ht="12.75">
      <c r="A371" s="31"/>
      <c r="B371" s="108" t="s">
        <v>44</v>
      </c>
      <c r="C371" s="107"/>
      <c r="D371" s="106" t="s">
        <v>45</v>
      </c>
      <c r="E371" s="107"/>
      <c r="F371" s="134"/>
      <c r="G371" s="134"/>
      <c r="H371" s="134"/>
      <c r="I371" s="134"/>
      <c r="J371" s="134"/>
      <c r="K371" s="134"/>
      <c r="L371" s="134"/>
      <c r="M371" s="134"/>
      <c r="N371" s="140"/>
    </row>
    <row r="372" spans="1:14" s="38" customFormat="1" ht="12.75">
      <c r="A372" s="94" t="s">
        <v>17</v>
      </c>
      <c r="B372" s="137" t="s">
        <v>46</v>
      </c>
      <c r="C372" s="138"/>
      <c r="D372" s="138"/>
      <c r="E372" s="138"/>
      <c r="F372" s="139" t="s">
        <v>20</v>
      </c>
      <c r="G372" s="139"/>
      <c r="H372" s="139"/>
      <c r="I372" s="129" t="s">
        <v>14</v>
      </c>
      <c r="J372" s="129"/>
      <c r="K372" s="129" t="s">
        <v>18</v>
      </c>
      <c r="L372" s="129"/>
      <c r="M372" s="129" t="s">
        <v>19</v>
      </c>
      <c r="N372" s="130"/>
    </row>
    <row r="373" spans="1:14" s="41" customFormat="1" ht="12.75">
      <c r="A373" s="29"/>
      <c r="B373" s="131"/>
      <c r="C373" s="132"/>
      <c r="D373" s="132"/>
      <c r="E373" s="133"/>
      <c r="F373" s="134"/>
      <c r="G373" s="134"/>
      <c r="H373" s="134"/>
      <c r="I373" s="134"/>
      <c r="J373" s="134"/>
      <c r="K373" s="134"/>
      <c r="L373" s="134"/>
      <c r="M373" s="135"/>
      <c r="N373" s="136"/>
    </row>
    <row r="374" spans="1:14" s="38" customFormat="1" ht="12.75">
      <c r="A374" s="80"/>
      <c r="B374" s="81" t="s">
        <v>6</v>
      </c>
      <c r="C374" s="81" t="s">
        <v>7</v>
      </c>
      <c r="D374" s="81" t="s">
        <v>8</v>
      </c>
      <c r="E374" s="81" t="s">
        <v>9</v>
      </c>
      <c r="F374" s="81" t="s">
        <v>10</v>
      </c>
      <c r="G374" s="81" t="s">
        <v>11</v>
      </c>
      <c r="H374" s="81" t="s">
        <v>0</v>
      </c>
      <c r="I374" s="81" t="s">
        <v>1</v>
      </c>
      <c r="J374" s="81" t="s">
        <v>2</v>
      </c>
      <c r="K374" s="81" t="s">
        <v>3</v>
      </c>
      <c r="L374" s="81" t="s">
        <v>12</v>
      </c>
      <c r="M374" s="81" t="s">
        <v>4</v>
      </c>
      <c r="N374" s="73" t="s">
        <v>16</v>
      </c>
    </row>
    <row r="375" spans="1:13" s="38" customFormat="1" ht="12.75">
      <c r="A375" s="82" t="s">
        <v>5</v>
      </c>
      <c r="B375" s="49"/>
      <c r="C375" s="22">
        <f aca="true" t="shared" si="96" ref="C375:M375">VALUE(B378)</f>
        <v>0</v>
      </c>
      <c r="D375" s="22">
        <f t="shared" si="96"/>
        <v>0</v>
      </c>
      <c r="E375" s="22">
        <f t="shared" si="96"/>
        <v>0</v>
      </c>
      <c r="F375" s="22">
        <f t="shared" si="96"/>
        <v>0</v>
      </c>
      <c r="G375" s="22">
        <f t="shared" si="96"/>
        <v>0</v>
      </c>
      <c r="H375" s="22">
        <f t="shared" si="96"/>
        <v>0</v>
      </c>
      <c r="I375" s="22">
        <f t="shared" si="96"/>
        <v>0</v>
      </c>
      <c r="J375" s="22">
        <f t="shared" si="96"/>
        <v>0</v>
      </c>
      <c r="K375" s="22">
        <f t="shared" si="96"/>
        <v>0</v>
      </c>
      <c r="L375" s="22">
        <f t="shared" si="96"/>
        <v>0</v>
      </c>
      <c r="M375" s="22">
        <f t="shared" si="96"/>
        <v>0</v>
      </c>
    </row>
    <row r="376" spans="1:15" ht="12.75">
      <c r="A376" s="76" t="s">
        <v>31</v>
      </c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66">
        <f>SUM(B376:M376)</f>
        <v>0</v>
      </c>
      <c r="O376" s="38"/>
    </row>
    <row r="377" spans="1:15" ht="12.75">
      <c r="A377" s="76" t="s">
        <v>32</v>
      </c>
      <c r="B377" s="49"/>
      <c r="C377" s="88"/>
      <c r="D377" s="88"/>
      <c r="E377" s="88"/>
      <c r="F377" s="88"/>
      <c r="G377" s="88"/>
      <c r="H377" s="87"/>
      <c r="I377" s="87"/>
      <c r="J377" s="87"/>
      <c r="K377" s="87"/>
      <c r="L377" s="87"/>
      <c r="M377" s="87"/>
      <c r="N377" s="66"/>
      <c r="O377" s="38"/>
    </row>
    <row r="378" spans="1:14" s="38" customFormat="1" ht="12.75">
      <c r="A378" s="74" t="s">
        <v>23</v>
      </c>
      <c r="B378" s="21">
        <f aca="true" t="shared" si="97" ref="B378:M378">SUM(B375+B376-B377)</f>
        <v>0</v>
      </c>
      <c r="C378" s="21">
        <f t="shared" si="97"/>
        <v>0</v>
      </c>
      <c r="D378" s="21">
        <f t="shared" si="97"/>
        <v>0</v>
      </c>
      <c r="E378" s="21">
        <f t="shared" si="97"/>
        <v>0</v>
      </c>
      <c r="F378" s="21">
        <f t="shared" si="97"/>
        <v>0</v>
      </c>
      <c r="G378" s="21">
        <f t="shared" si="97"/>
        <v>0</v>
      </c>
      <c r="H378" s="21">
        <f t="shared" si="97"/>
        <v>0</v>
      </c>
      <c r="I378" s="21">
        <f t="shared" si="97"/>
        <v>0</v>
      </c>
      <c r="J378" s="21">
        <f t="shared" si="97"/>
        <v>0</v>
      </c>
      <c r="K378" s="21">
        <f t="shared" si="97"/>
        <v>0</v>
      </c>
      <c r="L378" s="21">
        <f t="shared" si="97"/>
        <v>0</v>
      </c>
      <c r="M378" s="21">
        <f t="shared" si="97"/>
        <v>0</v>
      </c>
      <c r="N378" s="66">
        <f>IF(VALUE(M378)&gt;(E371*K373*I373*2),(E371*K373*I373*2),M378)</f>
        <v>0</v>
      </c>
    </row>
    <row r="379" spans="1:14" s="38" customFormat="1" ht="12.75">
      <c r="A379" s="83"/>
      <c r="B379" s="21"/>
      <c r="C379" s="22"/>
      <c r="D379" s="22"/>
      <c r="E379" s="22"/>
      <c r="F379" s="22"/>
      <c r="G379" s="22"/>
      <c r="H379" s="23"/>
      <c r="I379" s="23"/>
      <c r="J379" s="23"/>
      <c r="K379" s="23"/>
      <c r="L379" s="23"/>
      <c r="M379" s="23"/>
      <c r="N379" s="66"/>
    </row>
    <row r="380" spans="1:14" s="38" customFormat="1" ht="12.75">
      <c r="A380" s="59" t="s">
        <v>37</v>
      </c>
      <c r="B380" s="51"/>
      <c r="C380" s="52"/>
      <c r="D380" s="52"/>
      <c r="E380" s="52"/>
      <c r="F380" s="52"/>
      <c r="G380" s="52"/>
      <c r="H380" s="53"/>
      <c r="I380" s="53"/>
      <c r="J380" s="53"/>
      <c r="K380" s="53"/>
      <c r="L380" s="53"/>
      <c r="M380" s="53"/>
      <c r="N380" s="98"/>
    </row>
    <row r="381" spans="1:14" s="38" customFormat="1" ht="12.75">
      <c r="A381" s="75" t="s">
        <v>38</v>
      </c>
      <c r="B381" s="33">
        <v>0</v>
      </c>
      <c r="C381" s="34">
        <f aca="true" t="shared" si="98" ref="C381:M381">VALUE(B384)</f>
        <v>0</v>
      </c>
      <c r="D381" s="34">
        <f t="shared" si="98"/>
        <v>0</v>
      </c>
      <c r="E381" s="34">
        <f t="shared" si="98"/>
        <v>0</v>
      </c>
      <c r="F381" s="34">
        <f t="shared" si="98"/>
        <v>0</v>
      </c>
      <c r="G381" s="34">
        <f t="shared" si="98"/>
        <v>0</v>
      </c>
      <c r="H381" s="34">
        <f t="shared" si="98"/>
        <v>0</v>
      </c>
      <c r="I381" s="34">
        <f t="shared" si="98"/>
        <v>0</v>
      </c>
      <c r="J381" s="34">
        <f t="shared" si="98"/>
        <v>0</v>
      </c>
      <c r="K381" s="34">
        <f t="shared" si="98"/>
        <v>0</v>
      </c>
      <c r="L381" s="34">
        <f t="shared" si="98"/>
        <v>0</v>
      </c>
      <c r="M381" s="34">
        <f t="shared" si="98"/>
        <v>0</v>
      </c>
      <c r="N381" s="99"/>
    </row>
    <row r="382" spans="1:15" ht="12.75">
      <c r="A382" s="84" t="s">
        <v>31</v>
      </c>
      <c r="B382" s="49"/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66"/>
      <c r="O382" s="38"/>
    </row>
    <row r="383" spans="1:15" ht="12.75">
      <c r="A383" s="76" t="s">
        <v>32</v>
      </c>
      <c r="B383" s="49"/>
      <c r="C383" s="88"/>
      <c r="D383" s="88"/>
      <c r="E383" s="88"/>
      <c r="F383" s="88"/>
      <c r="G383" s="88"/>
      <c r="H383" s="87"/>
      <c r="I383" s="87"/>
      <c r="J383" s="87"/>
      <c r="K383" s="87"/>
      <c r="L383" s="87"/>
      <c r="M383" s="87"/>
      <c r="N383" s="66"/>
      <c r="O383" s="38"/>
    </row>
    <row r="384" spans="1:14" s="38" customFormat="1" ht="12.75">
      <c r="A384" s="76" t="s">
        <v>23</v>
      </c>
      <c r="B384" s="21">
        <f>SUM(B381+B382-B383)</f>
        <v>0</v>
      </c>
      <c r="C384" s="21">
        <f aca="true" t="shared" si="99" ref="C384:M384">SUM(C381+C382-C383)</f>
        <v>0</v>
      </c>
      <c r="D384" s="21">
        <f t="shared" si="99"/>
        <v>0</v>
      </c>
      <c r="E384" s="21">
        <f t="shared" si="99"/>
        <v>0</v>
      </c>
      <c r="F384" s="21">
        <f t="shared" si="99"/>
        <v>0</v>
      </c>
      <c r="G384" s="21">
        <f t="shared" si="99"/>
        <v>0</v>
      </c>
      <c r="H384" s="21">
        <f t="shared" si="99"/>
        <v>0</v>
      </c>
      <c r="I384" s="21">
        <f t="shared" si="99"/>
        <v>0</v>
      </c>
      <c r="J384" s="21">
        <f t="shared" si="99"/>
        <v>0</v>
      </c>
      <c r="K384" s="21">
        <f t="shared" si="99"/>
        <v>0</v>
      </c>
      <c r="L384" s="21">
        <f t="shared" si="99"/>
        <v>0</v>
      </c>
      <c r="M384" s="21">
        <f t="shared" si="99"/>
        <v>0</v>
      </c>
      <c r="N384" s="66">
        <f>VALUE(M384)</f>
        <v>0</v>
      </c>
    </row>
    <row r="385" spans="1:14" s="38" customFormat="1" ht="12.75">
      <c r="A385" s="76"/>
      <c r="B385" s="21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66"/>
    </row>
    <row r="386" spans="1:14" s="38" customFormat="1" ht="12.75">
      <c r="A386" s="77" t="s">
        <v>39</v>
      </c>
      <c r="B386" s="21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66"/>
    </row>
    <row r="387" spans="1:14" s="38" customFormat="1" ht="25.5">
      <c r="A387" s="78" t="s">
        <v>29</v>
      </c>
      <c r="B387" s="49"/>
      <c r="C387" s="22">
        <f aca="true" t="shared" si="100" ref="C387:M387">VALUE(B389)</f>
        <v>0</v>
      </c>
      <c r="D387" s="22">
        <f t="shared" si="100"/>
        <v>0</v>
      </c>
      <c r="E387" s="22">
        <f t="shared" si="100"/>
        <v>0</v>
      </c>
      <c r="F387" s="22">
        <f t="shared" si="100"/>
        <v>0</v>
      </c>
      <c r="G387" s="22">
        <f t="shared" si="100"/>
        <v>0</v>
      </c>
      <c r="H387" s="22">
        <f t="shared" si="100"/>
        <v>0</v>
      </c>
      <c r="I387" s="22">
        <f t="shared" si="100"/>
        <v>0</v>
      </c>
      <c r="J387" s="22">
        <f t="shared" si="100"/>
        <v>0</v>
      </c>
      <c r="K387" s="22">
        <f t="shared" si="100"/>
        <v>0</v>
      </c>
      <c r="L387" s="22">
        <f t="shared" si="100"/>
        <v>0</v>
      </c>
      <c r="M387" s="22">
        <f t="shared" si="100"/>
        <v>0</v>
      </c>
      <c r="N387" s="66"/>
    </row>
    <row r="388" spans="1:15" ht="12.75">
      <c r="A388" s="76" t="s">
        <v>32</v>
      </c>
      <c r="B388" s="49"/>
      <c r="C388" s="88"/>
      <c r="D388" s="88"/>
      <c r="E388" s="88"/>
      <c r="F388" s="88"/>
      <c r="G388" s="88"/>
      <c r="H388" s="87"/>
      <c r="I388" s="87"/>
      <c r="J388" s="87"/>
      <c r="K388" s="87"/>
      <c r="L388" s="87"/>
      <c r="M388" s="87"/>
      <c r="N388" s="66"/>
      <c r="O388" s="38"/>
    </row>
    <row r="389" spans="1:14" s="38" customFormat="1" ht="12.75">
      <c r="A389" s="76" t="s">
        <v>23</v>
      </c>
      <c r="B389" s="21">
        <f aca="true" t="shared" si="101" ref="B389:M389">SUM(B387-B388)</f>
        <v>0</v>
      </c>
      <c r="C389" s="22">
        <f t="shared" si="101"/>
        <v>0</v>
      </c>
      <c r="D389" s="22">
        <f t="shared" si="101"/>
        <v>0</v>
      </c>
      <c r="E389" s="22">
        <f t="shared" si="101"/>
        <v>0</v>
      </c>
      <c r="F389" s="22">
        <f t="shared" si="101"/>
        <v>0</v>
      </c>
      <c r="G389" s="22">
        <f t="shared" si="101"/>
        <v>0</v>
      </c>
      <c r="H389" s="22">
        <f t="shared" si="101"/>
        <v>0</v>
      </c>
      <c r="I389" s="22">
        <f t="shared" si="101"/>
        <v>0</v>
      </c>
      <c r="J389" s="22">
        <f t="shared" si="101"/>
        <v>0</v>
      </c>
      <c r="K389" s="22">
        <f t="shared" si="101"/>
        <v>0</v>
      </c>
      <c r="L389" s="22">
        <f t="shared" si="101"/>
        <v>0</v>
      </c>
      <c r="M389" s="22">
        <f t="shared" si="101"/>
        <v>0</v>
      </c>
      <c r="N389" s="66">
        <f>VALUE(M389)</f>
        <v>0</v>
      </c>
    </row>
    <row r="390" spans="1:14" s="38" customFormat="1" ht="12.75">
      <c r="A390" s="76"/>
      <c r="B390" s="21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66"/>
    </row>
    <row r="391" spans="1:14" s="38" customFormat="1" ht="25.5">
      <c r="A391" s="78" t="s">
        <v>27</v>
      </c>
      <c r="B391" s="49"/>
      <c r="C391" s="22">
        <f>VALUE(B394)</f>
        <v>0</v>
      </c>
      <c r="D391" s="22">
        <f aca="true" t="shared" si="102" ref="D391:M391">VALUE(C394)</f>
        <v>0</v>
      </c>
      <c r="E391" s="22">
        <f t="shared" si="102"/>
        <v>0</v>
      </c>
      <c r="F391" s="22">
        <f t="shared" si="102"/>
        <v>0</v>
      </c>
      <c r="G391" s="22">
        <f t="shared" si="102"/>
        <v>0</v>
      </c>
      <c r="H391" s="22">
        <f t="shared" si="102"/>
        <v>0</v>
      </c>
      <c r="I391" s="22">
        <f t="shared" si="102"/>
        <v>0</v>
      </c>
      <c r="J391" s="22">
        <f t="shared" si="102"/>
        <v>0</v>
      </c>
      <c r="K391" s="22">
        <f t="shared" si="102"/>
        <v>0</v>
      </c>
      <c r="L391" s="22">
        <f t="shared" si="102"/>
        <v>0</v>
      </c>
      <c r="M391" s="22">
        <f t="shared" si="102"/>
        <v>0</v>
      </c>
      <c r="N391" s="66"/>
    </row>
    <row r="392" spans="1:15" ht="12.75">
      <c r="A392" s="76" t="s">
        <v>31</v>
      </c>
      <c r="B392" s="86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40">
        <f>SUM(B392:M392)</f>
        <v>0</v>
      </c>
      <c r="O392" s="38"/>
    </row>
    <row r="393" spans="1:15" ht="12.75">
      <c r="A393" s="76" t="s">
        <v>32</v>
      </c>
      <c r="B393" s="86"/>
      <c r="C393" s="88"/>
      <c r="D393" s="88"/>
      <c r="E393" s="88"/>
      <c r="F393" s="88"/>
      <c r="G393" s="88"/>
      <c r="H393" s="87"/>
      <c r="I393" s="87"/>
      <c r="J393" s="87"/>
      <c r="K393" s="87"/>
      <c r="L393" s="87"/>
      <c r="M393" s="87"/>
      <c r="N393" s="66"/>
      <c r="O393" s="38"/>
    </row>
    <row r="394" spans="1:14" s="38" customFormat="1" ht="12.75">
      <c r="A394" s="76" t="s">
        <v>23</v>
      </c>
      <c r="B394" s="24">
        <f aca="true" t="shared" si="103" ref="B394:M394">SUM(B391+B392-B393)</f>
        <v>0</v>
      </c>
      <c r="C394" s="22">
        <f t="shared" si="103"/>
        <v>0</v>
      </c>
      <c r="D394" s="22">
        <f t="shared" si="103"/>
        <v>0</v>
      </c>
      <c r="E394" s="22">
        <f t="shared" si="103"/>
        <v>0</v>
      </c>
      <c r="F394" s="22">
        <f t="shared" si="103"/>
        <v>0</v>
      </c>
      <c r="G394" s="22">
        <f t="shared" si="103"/>
        <v>0</v>
      </c>
      <c r="H394" s="22">
        <f t="shared" si="103"/>
        <v>0</v>
      </c>
      <c r="I394" s="22">
        <f t="shared" si="103"/>
        <v>0</v>
      </c>
      <c r="J394" s="22">
        <f t="shared" si="103"/>
        <v>0</v>
      </c>
      <c r="K394" s="22">
        <f t="shared" si="103"/>
        <v>0</v>
      </c>
      <c r="L394" s="22">
        <f t="shared" si="103"/>
        <v>0</v>
      </c>
      <c r="M394" s="22">
        <f t="shared" si="103"/>
        <v>0</v>
      </c>
      <c r="N394" s="66">
        <f>VALUE(M394)</f>
        <v>0</v>
      </c>
    </row>
    <row r="395" spans="1:14" s="38" customFormat="1" ht="12.75">
      <c r="A395" s="76"/>
      <c r="B395" s="24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66"/>
    </row>
    <row r="396" spans="1:14" s="38" customFormat="1" ht="26.25" customHeight="1">
      <c r="A396" s="78" t="s">
        <v>28</v>
      </c>
      <c r="B396" s="49"/>
      <c r="C396" s="22">
        <f>VALUE(B398)</f>
        <v>0</v>
      </c>
      <c r="D396" s="22">
        <f aca="true" t="shared" si="104" ref="D396:M396">VALUE(C398)</f>
        <v>0</v>
      </c>
      <c r="E396" s="22">
        <f t="shared" si="104"/>
        <v>0</v>
      </c>
      <c r="F396" s="22">
        <f t="shared" si="104"/>
        <v>0</v>
      </c>
      <c r="G396" s="22">
        <f t="shared" si="104"/>
        <v>0</v>
      </c>
      <c r="H396" s="22">
        <f t="shared" si="104"/>
        <v>0</v>
      </c>
      <c r="I396" s="22">
        <f t="shared" si="104"/>
        <v>0</v>
      </c>
      <c r="J396" s="22">
        <f t="shared" si="104"/>
        <v>0</v>
      </c>
      <c r="K396" s="22">
        <f t="shared" si="104"/>
        <v>0</v>
      </c>
      <c r="L396" s="22">
        <f t="shared" si="104"/>
        <v>0</v>
      </c>
      <c r="M396" s="22">
        <f t="shared" si="104"/>
        <v>0</v>
      </c>
      <c r="N396" s="66"/>
    </row>
    <row r="397" spans="1:15" ht="12.75">
      <c r="A397" s="85" t="s">
        <v>32</v>
      </c>
      <c r="B397" s="49"/>
      <c r="C397" s="88"/>
      <c r="D397" s="88"/>
      <c r="E397" s="88"/>
      <c r="F397" s="88"/>
      <c r="G397" s="88"/>
      <c r="H397" s="87"/>
      <c r="I397" s="87"/>
      <c r="J397" s="87"/>
      <c r="K397" s="87"/>
      <c r="L397" s="87"/>
      <c r="M397" s="87"/>
      <c r="N397" s="66"/>
      <c r="O397" s="38"/>
    </row>
    <row r="398" spans="1:14" s="38" customFormat="1" ht="12.75">
      <c r="A398" s="85" t="s">
        <v>23</v>
      </c>
      <c r="B398" s="21">
        <f aca="true" t="shared" si="105" ref="B398:M398">SUM(B396-B397)</f>
        <v>0</v>
      </c>
      <c r="C398" s="21">
        <f t="shared" si="105"/>
        <v>0</v>
      </c>
      <c r="D398" s="21">
        <f t="shared" si="105"/>
        <v>0</v>
      </c>
      <c r="E398" s="21">
        <f t="shared" si="105"/>
        <v>0</v>
      </c>
      <c r="F398" s="21">
        <f t="shared" si="105"/>
        <v>0</v>
      </c>
      <c r="G398" s="21">
        <f t="shared" si="105"/>
        <v>0</v>
      </c>
      <c r="H398" s="21">
        <f t="shared" si="105"/>
        <v>0</v>
      </c>
      <c r="I398" s="21">
        <f t="shared" si="105"/>
        <v>0</v>
      </c>
      <c r="J398" s="21">
        <f t="shared" si="105"/>
        <v>0</v>
      </c>
      <c r="K398" s="21">
        <f t="shared" si="105"/>
        <v>0</v>
      </c>
      <c r="L398" s="21">
        <f t="shared" si="105"/>
        <v>0</v>
      </c>
      <c r="M398" s="21">
        <f t="shared" si="105"/>
        <v>0</v>
      </c>
      <c r="N398" s="66">
        <f>VALUE(M398)</f>
        <v>0</v>
      </c>
    </row>
    <row r="399" spans="1:14" s="38" customFormat="1" ht="12.75">
      <c r="A399" s="85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66"/>
    </row>
    <row r="400" spans="1:14" s="38" customFormat="1" ht="12.75">
      <c r="A400" s="127" t="s">
        <v>33</v>
      </c>
      <c r="B400" s="127"/>
      <c r="C400" s="127"/>
      <c r="D400" s="127"/>
      <c r="E400" s="127"/>
      <c r="F400" s="22"/>
      <c r="G400" s="89"/>
      <c r="H400" s="23"/>
      <c r="I400" s="23"/>
      <c r="J400" s="23"/>
      <c r="K400" s="23"/>
      <c r="L400" s="23"/>
      <c r="M400" s="23">
        <f>SUM(M398*0.5)</f>
        <v>0</v>
      </c>
      <c r="N400" s="66">
        <f>VALUE(M400)</f>
        <v>0</v>
      </c>
    </row>
    <row r="401" spans="1:13" s="38" customFormat="1" ht="12.75">
      <c r="A401" s="77"/>
      <c r="B401" s="77"/>
      <c r="C401" s="77"/>
      <c r="D401" s="77"/>
      <c r="E401" s="22"/>
      <c r="F401" s="22"/>
      <c r="G401" s="89"/>
      <c r="H401" s="23"/>
      <c r="I401" s="23"/>
      <c r="J401" s="23"/>
      <c r="K401" s="23"/>
      <c r="L401" s="23"/>
      <c r="M401" s="23"/>
    </row>
    <row r="402" spans="2:13" s="38" customFormat="1" ht="12.75">
      <c r="B402" s="48"/>
      <c r="C402" s="89"/>
      <c r="D402" s="89"/>
      <c r="E402" s="89"/>
      <c r="F402" s="89"/>
      <c r="G402" s="89"/>
      <c r="H402" s="90"/>
      <c r="I402" s="90"/>
      <c r="J402" s="90"/>
      <c r="K402" s="90"/>
      <c r="L402" s="90"/>
      <c r="M402" s="90"/>
    </row>
    <row r="403" spans="1:14" s="38" customFormat="1" ht="12.75">
      <c r="A403" s="39" t="s">
        <v>25</v>
      </c>
      <c r="B403" s="39"/>
      <c r="C403" s="128" t="s">
        <v>24</v>
      </c>
      <c r="D403" s="128"/>
      <c r="E403" s="39"/>
      <c r="F403" s="128" t="s">
        <v>30</v>
      </c>
      <c r="G403" s="128"/>
      <c r="H403" s="128"/>
      <c r="I403" s="128"/>
      <c r="J403" s="128"/>
      <c r="K403" s="128"/>
      <c r="L403" s="128" t="s">
        <v>24</v>
      </c>
      <c r="M403" s="128"/>
      <c r="N403" s="39"/>
    </row>
    <row r="404" spans="1:13" s="38" customFormat="1" ht="12.75">
      <c r="A404" s="126"/>
      <c r="B404" s="126"/>
      <c r="C404" s="126"/>
      <c r="D404" s="126"/>
      <c r="E404" s="91"/>
      <c r="F404" s="126"/>
      <c r="G404" s="126"/>
      <c r="H404" s="126"/>
      <c r="I404" s="126"/>
      <c r="J404" s="126"/>
      <c r="K404" s="126"/>
      <c r="L404" s="126"/>
      <c r="M404" s="126"/>
    </row>
    <row r="405" spans="1:13" s="38" customFormat="1" ht="12.75">
      <c r="A405" s="126"/>
      <c r="B405" s="126"/>
      <c r="C405" s="126"/>
      <c r="D405" s="126"/>
      <c r="E405" s="83"/>
      <c r="F405" s="126"/>
      <c r="G405" s="126"/>
      <c r="H405" s="126"/>
      <c r="I405" s="126"/>
      <c r="J405" s="126"/>
      <c r="K405" s="126"/>
      <c r="L405" s="126"/>
      <c r="M405" s="126"/>
    </row>
    <row r="406" spans="1:13" s="41" customFormat="1" ht="12.75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</row>
    <row r="407" spans="1:13" s="41" customFormat="1" ht="12.75">
      <c r="A407" s="69"/>
      <c r="B407" s="69"/>
      <c r="C407" s="69"/>
      <c r="D407" s="69"/>
      <c r="E407" s="68"/>
      <c r="F407" s="68"/>
      <c r="G407" s="68"/>
      <c r="H407" s="68"/>
      <c r="I407" s="68"/>
      <c r="J407" s="68"/>
      <c r="K407" s="68"/>
      <c r="L407" s="68"/>
      <c r="M407" s="68"/>
    </row>
    <row r="408" spans="1:13" s="41" customFormat="1" ht="12.75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</row>
    <row r="409" spans="1:13" s="41" customFormat="1" ht="12.75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</row>
    <row r="410" spans="1:14" s="41" customFormat="1" ht="12.75">
      <c r="A410" s="70" t="s">
        <v>34</v>
      </c>
      <c r="B410" s="70" t="s">
        <v>34</v>
      </c>
      <c r="C410" s="70" t="s">
        <v>34</v>
      </c>
      <c r="D410" s="70" t="s">
        <v>34</v>
      </c>
      <c r="E410" s="70" t="s">
        <v>34</v>
      </c>
      <c r="F410" s="70" t="s">
        <v>34</v>
      </c>
      <c r="G410" s="70" t="s">
        <v>34</v>
      </c>
      <c r="H410" s="70" t="s">
        <v>34</v>
      </c>
      <c r="I410" s="70" t="s">
        <v>34</v>
      </c>
      <c r="J410" s="70" t="s">
        <v>34</v>
      </c>
      <c r="K410" s="70" t="s">
        <v>34</v>
      </c>
      <c r="L410" s="70" t="s">
        <v>34</v>
      </c>
      <c r="M410" s="70" t="s">
        <v>34</v>
      </c>
      <c r="N410" s="70" t="s">
        <v>34</v>
      </c>
    </row>
  </sheetData>
  <sheetProtection password="DA2D" sheet="1" objects="1" scenarios="1" selectLockedCells="1"/>
  <mergeCells count="271">
    <mergeCell ref="C34:D34"/>
    <mergeCell ref="F35:K36"/>
    <mergeCell ref="L35:M36"/>
    <mergeCell ref="A35:B36"/>
    <mergeCell ref="C35:D36"/>
    <mergeCell ref="K4:L4"/>
    <mergeCell ref="L34:M34"/>
    <mergeCell ref="B3:E3"/>
    <mergeCell ref="I4:J4"/>
    <mergeCell ref="M4:N4"/>
    <mergeCell ref="B4:E4"/>
    <mergeCell ref="F4:H4"/>
    <mergeCell ref="F3:H3"/>
    <mergeCell ref="I3:J3"/>
    <mergeCell ref="F34:K34"/>
    <mergeCell ref="B1:E1"/>
    <mergeCell ref="I1:J1"/>
    <mergeCell ref="F1:H1"/>
    <mergeCell ref="I2:J2"/>
    <mergeCell ref="F2:H2"/>
    <mergeCell ref="M1:N1"/>
    <mergeCell ref="M2:N2"/>
    <mergeCell ref="M3:N3"/>
    <mergeCell ref="K1:L1"/>
    <mergeCell ref="K2:L2"/>
    <mergeCell ref="K3:L3"/>
    <mergeCell ref="B42:E42"/>
    <mergeCell ref="F42:H42"/>
    <mergeCell ref="I42:J42"/>
    <mergeCell ref="K42:L42"/>
    <mergeCell ref="M42:N42"/>
    <mergeCell ref="F43:H43"/>
    <mergeCell ref="I43:J43"/>
    <mergeCell ref="K43:L43"/>
    <mergeCell ref="M43:N43"/>
    <mergeCell ref="M44:N44"/>
    <mergeCell ref="B45:E45"/>
    <mergeCell ref="F45:H45"/>
    <mergeCell ref="I45:J45"/>
    <mergeCell ref="K45:L45"/>
    <mergeCell ref="M45:N45"/>
    <mergeCell ref="B44:E44"/>
    <mergeCell ref="F44:H44"/>
    <mergeCell ref="I44:J44"/>
    <mergeCell ref="K44:L44"/>
    <mergeCell ref="A72:E72"/>
    <mergeCell ref="C75:D75"/>
    <mergeCell ref="F75:K75"/>
    <mergeCell ref="L75:M75"/>
    <mergeCell ref="A76:B77"/>
    <mergeCell ref="C76:D77"/>
    <mergeCell ref="F76:K77"/>
    <mergeCell ref="L76:M77"/>
    <mergeCell ref="B83:E83"/>
    <mergeCell ref="F83:H83"/>
    <mergeCell ref="I83:J83"/>
    <mergeCell ref="K83:L83"/>
    <mergeCell ref="M83:N83"/>
    <mergeCell ref="F84:H84"/>
    <mergeCell ref="I84:J84"/>
    <mergeCell ref="K84:L84"/>
    <mergeCell ref="M84:N84"/>
    <mergeCell ref="M85:N85"/>
    <mergeCell ref="B86:E86"/>
    <mergeCell ref="F86:H86"/>
    <mergeCell ref="I86:J86"/>
    <mergeCell ref="K86:L86"/>
    <mergeCell ref="M86:N86"/>
    <mergeCell ref="B85:E85"/>
    <mergeCell ref="F85:H85"/>
    <mergeCell ref="I85:J85"/>
    <mergeCell ref="K85:L85"/>
    <mergeCell ref="A113:E113"/>
    <mergeCell ref="C116:D116"/>
    <mergeCell ref="F116:K116"/>
    <mergeCell ref="L116:M116"/>
    <mergeCell ref="A117:B118"/>
    <mergeCell ref="C117:D118"/>
    <mergeCell ref="F117:K118"/>
    <mergeCell ref="L117:M118"/>
    <mergeCell ref="B124:E124"/>
    <mergeCell ref="F124:H124"/>
    <mergeCell ref="I124:J124"/>
    <mergeCell ref="K124:L124"/>
    <mergeCell ref="M124:N124"/>
    <mergeCell ref="F125:H125"/>
    <mergeCell ref="I125:J125"/>
    <mergeCell ref="K125:L125"/>
    <mergeCell ref="M125:N125"/>
    <mergeCell ref="M126:N126"/>
    <mergeCell ref="B127:E127"/>
    <mergeCell ref="F127:H127"/>
    <mergeCell ref="I127:J127"/>
    <mergeCell ref="K127:L127"/>
    <mergeCell ref="M127:N127"/>
    <mergeCell ref="B126:E126"/>
    <mergeCell ref="F126:H126"/>
    <mergeCell ref="I126:J126"/>
    <mergeCell ref="K126:L126"/>
    <mergeCell ref="A154:E154"/>
    <mergeCell ref="C157:D157"/>
    <mergeCell ref="F157:K157"/>
    <mergeCell ref="L157:M157"/>
    <mergeCell ref="A158:B159"/>
    <mergeCell ref="C158:D159"/>
    <mergeCell ref="F158:K159"/>
    <mergeCell ref="L158:M159"/>
    <mergeCell ref="B165:E165"/>
    <mergeCell ref="F165:H165"/>
    <mergeCell ref="I165:J165"/>
    <mergeCell ref="K165:L165"/>
    <mergeCell ref="M165:N165"/>
    <mergeCell ref="F166:H166"/>
    <mergeCell ref="I166:J166"/>
    <mergeCell ref="K166:L166"/>
    <mergeCell ref="M166:N166"/>
    <mergeCell ref="M167:N167"/>
    <mergeCell ref="B168:E168"/>
    <mergeCell ref="F168:H168"/>
    <mergeCell ref="I168:J168"/>
    <mergeCell ref="K168:L168"/>
    <mergeCell ref="M168:N168"/>
    <mergeCell ref="B167:E167"/>
    <mergeCell ref="F167:H167"/>
    <mergeCell ref="I167:J167"/>
    <mergeCell ref="K167:L167"/>
    <mergeCell ref="A195:E195"/>
    <mergeCell ref="C198:D198"/>
    <mergeCell ref="F198:K198"/>
    <mergeCell ref="L198:M198"/>
    <mergeCell ref="A199:B200"/>
    <mergeCell ref="C199:D200"/>
    <mergeCell ref="F199:K200"/>
    <mergeCell ref="L199:M200"/>
    <mergeCell ref="B206:E206"/>
    <mergeCell ref="F206:H206"/>
    <mergeCell ref="I206:J206"/>
    <mergeCell ref="K206:L206"/>
    <mergeCell ref="M206:N206"/>
    <mergeCell ref="F207:H207"/>
    <mergeCell ref="I207:J207"/>
    <mergeCell ref="K207:L207"/>
    <mergeCell ref="M207:N207"/>
    <mergeCell ref="M208:N208"/>
    <mergeCell ref="B209:E209"/>
    <mergeCell ref="F209:H209"/>
    <mergeCell ref="I209:J209"/>
    <mergeCell ref="K209:L209"/>
    <mergeCell ref="M209:N209"/>
    <mergeCell ref="B208:E208"/>
    <mergeCell ref="F208:H208"/>
    <mergeCell ref="I208:J208"/>
    <mergeCell ref="K208:L208"/>
    <mergeCell ref="A236:E236"/>
    <mergeCell ref="C239:D239"/>
    <mergeCell ref="F239:K239"/>
    <mergeCell ref="L239:M239"/>
    <mergeCell ref="A240:B241"/>
    <mergeCell ref="C240:D241"/>
    <mergeCell ref="F240:K241"/>
    <mergeCell ref="L240:M241"/>
    <mergeCell ref="B247:E247"/>
    <mergeCell ref="F247:H247"/>
    <mergeCell ref="I247:J247"/>
    <mergeCell ref="K247:L247"/>
    <mergeCell ref="M247:N247"/>
    <mergeCell ref="F248:H248"/>
    <mergeCell ref="I248:J248"/>
    <mergeCell ref="K248:L248"/>
    <mergeCell ref="M248:N248"/>
    <mergeCell ref="M249:N249"/>
    <mergeCell ref="B250:E250"/>
    <mergeCell ref="F250:H250"/>
    <mergeCell ref="I250:J250"/>
    <mergeCell ref="K250:L250"/>
    <mergeCell ref="M250:N250"/>
    <mergeCell ref="B249:E249"/>
    <mergeCell ref="F249:H249"/>
    <mergeCell ref="I249:J249"/>
    <mergeCell ref="K249:L249"/>
    <mergeCell ref="A277:E277"/>
    <mergeCell ref="C280:D280"/>
    <mergeCell ref="F280:K280"/>
    <mergeCell ref="L280:M280"/>
    <mergeCell ref="A281:B282"/>
    <mergeCell ref="C281:D282"/>
    <mergeCell ref="F281:K282"/>
    <mergeCell ref="L281:M282"/>
    <mergeCell ref="B288:E288"/>
    <mergeCell ref="F288:H288"/>
    <mergeCell ref="I288:J288"/>
    <mergeCell ref="K288:L288"/>
    <mergeCell ref="M288:N288"/>
    <mergeCell ref="F289:H289"/>
    <mergeCell ref="I289:J289"/>
    <mergeCell ref="K289:L289"/>
    <mergeCell ref="M289:N289"/>
    <mergeCell ref="M290:N290"/>
    <mergeCell ref="B291:E291"/>
    <mergeCell ref="F291:H291"/>
    <mergeCell ref="I291:J291"/>
    <mergeCell ref="K291:L291"/>
    <mergeCell ref="M291:N291"/>
    <mergeCell ref="B290:E290"/>
    <mergeCell ref="F290:H290"/>
    <mergeCell ref="I290:J290"/>
    <mergeCell ref="K290:L290"/>
    <mergeCell ref="A318:E318"/>
    <mergeCell ref="C321:D321"/>
    <mergeCell ref="F321:K321"/>
    <mergeCell ref="L321:M321"/>
    <mergeCell ref="B329:E329"/>
    <mergeCell ref="I329:J329"/>
    <mergeCell ref="K329:L329"/>
    <mergeCell ref="F322:K323"/>
    <mergeCell ref="L322:M323"/>
    <mergeCell ref="M329:N329"/>
    <mergeCell ref="F329:H329"/>
    <mergeCell ref="F330:H330"/>
    <mergeCell ref="I330:J330"/>
    <mergeCell ref="K330:L330"/>
    <mergeCell ref="M330:N330"/>
    <mergeCell ref="M331:N331"/>
    <mergeCell ref="B332:E332"/>
    <mergeCell ref="F332:H332"/>
    <mergeCell ref="I332:J332"/>
    <mergeCell ref="K332:L332"/>
    <mergeCell ref="M332:N332"/>
    <mergeCell ref="B331:E331"/>
    <mergeCell ref="F331:H331"/>
    <mergeCell ref="I331:J331"/>
    <mergeCell ref="K331:L331"/>
    <mergeCell ref="A359:E359"/>
    <mergeCell ref="C362:D362"/>
    <mergeCell ref="F362:K362"/>
    <mergeCell ref="L362:M362"/>
    <mergeCell ref="B370:E370"/>
    <mergeCell ref="I370:J370"/>
    <mergeCell ref="K370:L370"/>
    <mergeCell ref="L363:M364"/>
    <mergeCell ref="M370:N370"/>
    <mergeCell ref="F370:H370"/>
    <mergeCell ref="F371:H371"/>
    <mergeCell ref="I371:J371"/>
    <mergeCell ref="K371:L371"/>
    <mergeCell ref="M371:N371"/>
    <mergeCell ref="M372:N372"/>
    <mergeCell ref="B373:E373"/>
    <mergeCell ref="F373:H373"/>
    <mergeCell ref="I373:J373"/>
    <mergeCell ref="K373:L373"/>
    <mergeCell ref="M373:N373"/>
    <mergeCell ref="B372:E372"/>
    <mergeCell ref="F372:H372"/>
    <mergeCell ref="I372:J372"/>
    <mergeCell ref="K372:L372"/>
    <mergeCell ref="L404:M405"/>
    <mergeCell ref="A400:E400"/>
    <mergeCell ref="C403:D403"/>
    <mergeCell ref="F403:K403"/>
    <mergeCell ref="L403:M403"/>
    <mergeCell ref="A31:E31"/>
    <mergeCell ref="G37:K37"/>
    <mergeCell ref="A404:B405"/>
    <mergeCell ref="C404:D405"/>
    <mergeCell ref="F404:K405"/>
    <mergeCell ref="A363:B364"/>
    <mergeCell ref="C363:D364"/>
    <mergeCell ref="F363:K364"/>
    <mergeCell ref="A322:B323"/>
    <mergeCell ref="C322:D323"/>
  </mergeCells>
  <printOptions gridLines="1" horizontalCentered="1" verticalCentered="1"/>
  <pageMargins left="0.3" right="0.3" top="0.81" bottom="0.54" header="0.49" footer="0.5"/>
  <pageSetup horizontalDpi="300" verticalDpi="300" orientation="landscape" scale="80" r:id="rId1"/>
  <headerFooter alignWithMargins="0">
    <oddHeader>&amp;CFACULTY AND PROFESSIONAL STAFF 
VACATION AND SICK LEAVE REPORT</oddHeader>
    <oddFooter>&amp;CPage &amp;P</oddFooter>
  </headerFooter>
  <rowBreaks count="9" manualBreakCount="9">
    <brk id="41" max="13" man="1"/>
    <brk id="82" max="255" man="1"/>
    <brk id="123" max="13" man="1"/>
    <brk id="164" max="13" man="1"/>
    <brk id="205" max="13" man="1"/>
    <brk id="246" max="13" man="1"/>
    <brk id="287" max="13" man="1"/>
    <brk id="328" max="13" man="1"/>
    <brk id="36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view="pageBreakPreview" zoomScale="85" zoomScaleNormal="80" zoomScaleSheetLayoutView="85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14.28125" style="0" customWidth="1"/>
    <col min="3" max="3" width="13.7109375" style="0" customWidth="1"/>
    <col min="4" max="4" width="9.57421875" style="0" customWidth="1"/>
    <col min="5" max="5" width="9.421875" style="0" customWidth="1"/>
    <col min="6" max="6" width="12.28125" style="0" customWidth="1"/>
    <col min="7" max="7" width="12.00390625" style="0" customWidth="1"/>
    <col min="8" max="9" width="10.7109375" style="0" customWidth="1"/>
    <col min="10" max="10" width="12.28125" style="0" customWidth="1"/>
    <col min="11" max="11" width="11.28125" style="0" customWidth="1"/>
    <col min="12" max="13" width="10.421875" style="0" customWidth="1"/>
  </cols>
  <sheetData>
    <row r="1" spans="1:13" s="17" customFormat="1" ht="12.75">
      <c r="A1" s="115" t="s">
        <v>21</v>
      </c>
      <c r="B1" s="115" t="s">
        <v>35</v>
      </c>
      <c r="C1" s="115" t="s">
        <v>22</v>
      </c>
      <c r="D1" s="15"/>
      <c r="E1" s="115"/>
      <c r="F1" s="15"/>
      <c r="G1" s="15"/>
      <c r="H1" s="15"/>
      <c r="I1" s="15"/>
      <c r="J1" s="15"/>
      <c r="K1" s="15"/>
      <c r="L1" s="15"/>
      <c r="M1" s="15" t="s">
        <v>64</v>
      </c>
    </row>
    <row r="2" spans="1:13" ht="13.5" thickBot="1">
      <c r="A2" s="116">
        <f>('[1]Detailed'!B4)</f>
        <v>0</v>
      </c>
      <c r="B2" s="116">
        <f>('[1]Detailed'!F4)</f>
        <v>0</v>
      </c>
      <c r="C2" s="116">
        <f>('[1]Detailed'!M2)</f>
        <v>0</v>
      </c>
      <c r="E2" s="116"/>
      <c r="F2" s="117"/>
      <c r="G2" s="117"/>
      <c r="H2" s="117"/>
      <c r="I2" s="117"/>
      <c r="J2" s="117"/>
      <c r="K2" s="117"/>
      <c r="L2" s="117"/>
      <c r="M2" s="117"/>
    </row>
    <row r="3" spans="1:13" s="105" customFormat="1" ht="41.25" customHeight="1" thickTop="1">
      <c r="A3" s="118"/>
      <c r="B3" s="118"/>
      <c r="C3" s="119" t="s">
        <v>65</v>
      </c>
      <c r="D3" s="120"/>
      <c r="E3" s="120"/>
      <c r="F3" s="120" t="s">
        <v>66</v>
      </c>
      <c r="G3" s="120" t="s">
        <v>67</v>
      </c>
      <c r="H3" s="120"/>
      <c r="I3" s="120"/>
      <c r="J3" s="120"/>
      <c r="K3" s="119" t="s">
        <v>65</v>
      </c>
      <c r="L3" s="119"/>
      <c r="M3" s="120" t="s">
        <v>66</v>
      </c>
    </row>
    <row r="4" spans="1:13" ht="12.75">
      <c r="A4" s="115"/>
      <c r="B4" s="115"/>
      <c r="C4" s="121" t="s">
        <v>68</v>
      </c>
      <c r="D4" s="122" t="s">
        <v>68</v>
      </c>
      <c r="E4" s="122" t="s">
        <v>68</v>
      </c>
      <c r="F4" s="121" t="s">
        <v>68</v>
      </c>
      <c r="G4" s="122" t="s">
        <v>69</v>
      </c>
      <c r="H4" s="122" t="s">
        <v>70</v>
      </c>
      <c r="I4" s="122" t="s">
        <v>71</v>
      </c>
      <c r="J4" s="122" t="s">
        <v>71</v>
      </c>
      <c r="K4" s="122" t="s">
        <v>72</v>
      </c>
      <c r="L4" s="122" t="s">
        <v>72</v>
      </c>
      <c r="M4" s="122" t="s">
        <v>72</v>
      </c>
    </row>
    <row r="5" spans="1:13" ht="13.5" thickBot="1">
      <c r="A5" s="123" t="s">
        <v>36</v>
      </c>
      <c r="B5" s="123" t="s">
        <v>15</v>
      </c>
      <c r="C5" s="123" t="s">
        <v>23</v>
      </c>
      <c r="D5" s="124" t="s">
        <v>73</v>
      </c>
      <c r="E5" s="124" t="s">
        <v>74</v>
      </c>
      <c r="F5" s="123" t="s">
        <v>23</v>
      </c>
      <c r="G5" s="124" t="s">
        <v>23</v>
      </c>
      <c r="H5" s="124" t="s">
        <v>23</v>
      </c>
      <c r="I5" s="124" t="s">
        <v>73</v>
      </c>
      <c r="J5" s="124" t="s">
        <v>23</v>
      </c>
      <c r="K5" s="124" t="s">
        <v>23</v>
      </c>
      <c r="L5" s="124" t="s">
        <v>74</v>
      </c>
      <c r="M5" s="124" t="s">
        <v>23</v>
      </c>
    </row>
    <row r="6" spans="1:13" ht="12.75">
      <c r="A6" s="6">
        <f>(Detailed!A86)</f>
        <v>345678923</v>
      </c>
      <c r="B6" s="104" t="str">
        <f>(Detailed!A84)</f>
        <v>Doe, John</v>
      </c>
      <c r="C6" s="103">
        <f>(Detailed!B88)</f>
        <v>3</v>
      </c>
      <c r="D6" s="103">
        <f>(Detailed!N89)</f>
        <v>16.5</v>
      </c>
      <c r="E6" s="103">
        <f>(Detailed!N90)</f>
        <v>0</v>
      </c>
      <c r="F6" s="103">
        <f>(Detailed!N91)</f>
        <v>6.5</v>
      </c>
      <c r="G6" s="103">
        <f>(Detailed!N97)</f>
        <v>22.68</v>
      </c>
      <c r="H6" s="103">
        <f>(Detailed!N102)</f>
        <v>11</v>
      </c>
      <c r="I6" s="103">
        <f>(Detailed!N105)</f>
        <v>4.752</v>
      </c>
      <c r="J6" s="103">
        <f>(Detailed!N107)</f>
        <v>14.256</v>
      </c>
      <c r="K6" s="103">
        <f>(Detailed!B27)</f>
        <v>101.2</v>
      </c>
      <c r="L6" s="103">
        <f>(Detailed!N110)</f>
        <v>0</v>
      </c>
      <c r="M6" s="103">
        <f>(Detailed!N111)</f>
        <v>66.792</v>
      </c>
    </row>
    <row r="7" spans="1:13" ht="12.75">
      <c r="A7" s="6">
        <f>(Detailed!A127)</f>
        <v>456789123</v>
      </c>
      <c r="B7" s="104" t="str">
        <f>(Detailed!A125)</f>
        <v>Doe, Jane</v>
      </c>
      <c r="C7" s="103">
        <f>(Detailed!B129)</f>
        <v>0</v>
      </c>
      <c r="D7" s="103">
        <f>(Detailed!N130)</f>
        <v>0</v>
      </c>
      <c r="E7" s="103">
        <f>(Detailed!N131)</f>
        <v>0</v>
      </c>
      <c r="F7" s="103">
        <f>(Detailed!N132)</f>
        <v>0</v>
      </c>
      <c r="G7" s="103">
        <f>(Detailed!N138)</f>
        <v>43</v>
      </c>
      <c r="H7" s="103">
        <f>(Detailed!N143)</f>
        <v>27</v>
      </c>
      <c r="I7" s="103">
        <f>(Detailed!N146)</f>
        <v>7.2</v>
      </c>
      <c r="J7" s="103">
        <f>(Detailed!N148)</f>
        <v>21.6</v>
      </c>
      <c r="K7" s="103">
        <f>(Detailed!B68)</f>
        <v>0</v>
      </c>
      <c r="L7" s="103">
        <f>(Detailed!N151)</f>
        <v>0</v>
      </c>
      <c r="M7" s="103">
        <f>(Detailed!N152)</f>
        <v>101.2</v>
      </c>
    </row>
    <row r="8" spans="1:13" ht="12.75">
      <c r="A8" s="6">
        <f>(Detailed!A168)</f>
        <v>654237894</v>
      </c>
      <c r="B8" s="104" t="str">
        <f>(Detailed!A166)</f>
        <v>Jones, Donna</v>
      </c>
      <c r="C8" s="103">
        <f>(Detailed!B170)</f>
        <v>50</v>
      </c>
      <c r="D8" s="103">
        <f>(Detailed!N171)</f>
        <v>25.00080000000001</v>
      </c>
      <c r="E8" s="103">
        <f>(Detailed!N172)</f>
        <v>0</v>
      </c>
      <c r="F8" s="103">
        <f>(Detailed!N173)</f>
        <v>50.0016</v>
      </c>
      <c r="G8" s="103">
        <f>(Detailed!N179)</f>
        <v>0</v>
      </c>
      <c r="H8" s="103">
        <f>(Detailed!N184)</f>
        <v>0</v>
      </c>
      <c r="I8" s="103">
        <f>(Detailed!N187)</f>
        <v>72</v>
      </c>
      <c r="J8" s="103">
        <f>(Detailed!N189)</f>
        <v>72</v>
      </c>
      <c r="K8" s="103">
        <f>(Detailed!B109)</f>
        <v>66.792</v>
      </c>
      <c r="L8" s="103">
        <f>(Detailed!N192)</f>
        <v>0</v>
      </c>
      <c r="M8" s="103">
        <f>(Detailed!N193)</f>
        <v>72.4</v>
      </c>
    </row>
    <row r="9" spans="1:13" ht="12.75">
      <c r="A9" s="6">
        <f>(Detailed!A209)</f>
        <v>321654789</v>
      </c>
      <c r="B9" s="104" t="str">
        <f>(Detailed!A207)</f>
        <v>Jones, Martha</v>
      </c>
      <c r="C9" s="103">
        <f>(Detailed!B211)</f>
        <v>25</v>
      </c>
      <c r="D9" s="103">
        <f>(Detailed!N212)</f>
        <v>12.500400000000003</v>
      </c>
      <c r="E9" s="103">
        <f>(Detailed!N213)</f>
        <v>0</v>
      </c>
      <c r="F9" s="103">
        <f>(Detailed!N214)</f>
        <v>7.105427357601002E-15</v>
      </c>
      <c r="G9" s="103">
        <f>(Detailed!N220)</f>
        <v>0</v>
      </c>
      <c r="H9" s="103">
        <f>(Detailed!N225)</f>
        <v>0</v>
      </c>
      <c r="I9" s="103">
        <f>(Detailed!N228)</f>
        <v>7.2</v>
      </c>
      <c r="J9" s="103">
        <f>(Detailed!N230)</f>
        <v>0</v>
      </c>
      <c r="K9" s="103">
        <f>(Detailed!B150)</f>
        <v>101.2</v>
      </c>
      <c r="L9" s="103">
        <f>(Detailed!N233)</f>
        <v>0</v>
      </c>
      <c r="M9" s="103">
        <f>(Detailed!N234)</f>
        <v>0</v>
      </c>
    </row>
    <row r="10" spans="1:13" ht="12.75">
      <c r="A10" s="6">
        <f>(Detailed!A250)</f>
        <v>0</v>
      </c>
      <c r="B10" s="104">
        <f>(Detailed!A248)</f>
        <v>0</v>
      </c>
      <c r="C10" s="104"/>
      <c r="D10" s="103">
        <f>(Detailed!N253)</f>
        <v>0</v>
      </c>
      <c r="E10" s="103"/>
      <c r="F10" s="103">
        <f>(Detailed!N255)</f>
        <v>0</v>
      </c>
      <c r="G10" s="103">
        <f>(Detailed!N261)</f>
        <v>0</v>
      </c>
      <c r="H10" s="103">
        <f>(Detailed!N266)</f>
        <v>0</v>
      </c>
      <c r="I10" s="103">
        <f>(Detailed!N269)</f>
        <v>0</v>
      </c>
      <c r="J10" s="103">
        <f>(Detailed!N271)</f>
        <v>0</v>
      </c>
      <c r="K10" s="103"/>
      <c r="L10" s="103"/>
      <c r="M10" s="103">
        <f>(Detailed!N275)</f>
        <v>0</v>
      </c>
    </row>
    <row r="11" spans="1:13" ht="12.75">
      <c r="A11" s="6">
        <f>(Detailed!A291)</f>
        <v>0</v>
      </c>
      <c r="B11" s="104">
        <f>(Detailed!A289)</f>
        <v>0</v>
      </c>
      <c r="C11" s="104"/>
      <c r="D11" s="103">
        <f>(Detailed!N294)</f>
        <v>0</v>
      </c>
      <c r="E11" s="103"/>
      <c r="F11" s="103">
        <f>(Detailed!N296)</f>
        <v>0</v>
      </c>
      <c r="G11" s="103">
        <f>(Detailed!N302)</f>
        <v>0</v>
      </c>
      <c r="H11" s="103">
        <f>(Detailed!N307)</f>
        <v>0</v>
      </c>
      <c r="I11" s="103">
        <f>(Detailed!N310)</f>
        <v>0</v>
      </c>
      <c r="J11" s="103">
        <f>(Detailed!N312)</f>
        <v>0</v>
      </c>
      <c r="K11" s="103"/>
      <c r="L11" s="103"/>
      <c r="M11" s="103">
        <f>(Detailed!N316)</f>
        <v>0</v>
      </c>
    </row>
    <row r="12" spans="1:13" ht="12.75">
      <c r="A12" s="6">
        <f>(Detailed!A332)</f>
        <v>0</v>
      </c>
      <c r="B12" s="104">
        <f>(Detailed!A330)</f>
        <v>0</v>
      </c>
      <c r="C12" s="104"/>
      <c r="D12" s="103">
        <f>(Detailed!N335)</f>
        <v>0</v>
      </c>
      <c r="E12" s="103"/>
      <c r="F12" s="103">
        <f>(Detailed!N337)</f>
        <v>0</v>
      </c>
      <c r="G12" s="103">
        <f>(Detailed!N343)</f>
        <v>0</v>
      </c>
      <c r="H12" s="103">
        <f>(Detailed!N348)</f>
        <v>0</v>
      </c>
      <c r="I12" s="103">
        <f>(Detailed!N351)</f>
        <v>0</v>
      </c>
      <c r="J12" s="103">
        <f>(Detailed!N353)</f>
        <v>0</v>
      </c>
      <c r="K12" s="103"/>
      <c r="L12" s="103"/>
      <c r="M12" s="103">
        <f>(Detailed!N357)</f>
        <v>0</v>
      </c>
    </row>
    <row r="13" spans="1:13" ht="12.75">
      <c r="A13" s="6">
        <f>(Detailed!A373)</f>
        <v>0</v>
      </c>
      <c r="B13" s="104">
        <f>(Detailed!A371)</f>
        <v>0</v>
      </c>
      <c r="C13" s="104"/>
      <c r="D13" s="103">
        <f>(Detailed!N376)</f>
        <v>0</v>
      </c>
      <c r="E13" s="103"/>
      <c r="F13" s="103">
        <f>(Detailed!N378)</f>
        <v>0</v>
      </c>
      <c r="G13" s="103">
        <f>(Detailed!N384)</f>
        <v>0</v>
      </c>
      <c r="H13" s="103">
        <f>(Detailed!N389)</f>
        <v>0</v>
      </c>
      <c r="I13" s="103">
        <f>(Detailed!N392)</f>
        <v>0</v>
      </c>
      <c r="J13" s="103">
        <f>(Detailed!N394)</f>
        <v>0</v>
      </c>
      <c r="K13" s="103"/>
      <c r="L13" s="103"/>
      <c r="M13" s="103">
        <f>(Detailed!N398)</f>
        <v>0</v>
      </c>
    </row>
  </sheetData>
  <sheetProtection password="C68E" sheet="1" objects="1" scenarios="1"/>
  <printOptions horizontalCentered="1"/>
  <pageMargins left="0.75" right="0.75" top="1" bottom="1" header="0.5" footer="0.5"/>
  <pageSetup horizontalDpi="300" verticalDpi="300" orientation="landscape" scale="79" r:id="rId1"/>
  <headerFooter alignWithMargins="0">
    <oddHeader>&amp;CFaculty and Staff
Vacation / Sick Leave Summary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 Technical 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Miller</dc:creator>
  <cp:keywords/>
  <dc:description/>
  <cp:lastModifiedBy>Joyree Chura</cp:lastModifiedBy>
  <cp:lastPrinted>2000-06-09T14:12:21Z</cp:lastPrinted>
  <dcterms:created xsi:type="dcterms:W3CDTF">1998-01-21T18:08:35Z</dcterms:created>
  <dcterms:modified xsi:type="dcterms:W3CDTF">2004-02-20T20:15:24Z</dcterms:modified>
  <cp:category/>
  <cp:version/>
  <cp:contentType/>
  <cp:contentStatus/>
</cp:coreProperties>
</file>