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690" activeTab="3"/>
  </bookViews>
  <sheets>
    <sheet name="Leave type &amp; accrual info" sheetId="1" r:id="rId1"/>
    <sheet name="Summary 24" sheetId="2" r:id="rId2"/>
    <sheet name="sick" sheetId="3" r:id="rId3"/>
    <sheet name="vacation" sheetId="4" r:id="rId4"/>
    <sheet name="accrual change" sheetId="5" r:id="rId5"/>
  </sheets>
  <definedNames/>
  <calcPr fullCalcOnLoad="1"/>
</workbook>
</file>

<file path=xl/sharedStrings.xml><?xml version="1.0" encoding="utf-8"?>
<sst xmlns="http://schemas.openxmlformats.org/spreadsheetml/2006/main" count="382" uniqueCount="103">
  <si>
    <t>CS</t>
  </si>
  <si>
    <t>CS 37.5 Hours Full Time SM</t>
  </si>
  <si>
    <t>EXSK</t>
  </si>
  <si>
    <t>July 1st every FY</t>
  </si>
  <si>
    <t>SICK</t>
  </si>
  <si>
    <t>per pay period</t>
  </si>
  <si>
    <t>SK97</t>
  </si>
  <si>
    <t>not an accrual</t>
  </si>
  <si>
    <t>V250</t>
  </si>
  <si>
    <t>SM</t>
  </si>
  <si>
    <t>ID</t>
  </si>
  <si>
    <t>vac accr</t>
  </si>
  <si>
    <t>YTD</t>
  </si>
  <si>
    <t>SK84</t>
  </si>
  <si>
    <t>sick accrual</t>
  </si>
  <si>
    <t>Civil Service 7.5 hrs SM</t>
  </si>
  <si>
    <t>of employment</t>
  </si>
  <si>
    <t xml:space="preserve"> </t>
  </si>
  <si>
    <t>payroll ending</t>
  </si>
  <si>
    <t>Accrual rate</t>
  </si>
  <si>
    <t>Accrual frequency</t>
  </si>
  <si>
    <t>Leave type</t>
  </si>
  <si>
    <t>Leave category</t>
  </si>
  <si>
    <t>Leave category name</t>
  </si>
  <si>
    <t>Employee class</t>
  </si>
  <si>
    <t>Max limit during the year</t>
  </si>
  <si>
    <t>Max rollover to next FY</t>
  </si>
  <si>
    <t>Employees, this is a summary of the leave time you should earn each fiscal year you are in pay status.</t>
  </si>
  <si>
    <t>during 2nd year</t>
  </si>
  <si>
    <t>During 1st year of employment</t>
  </si>
  <si>
    <t>this is the pay period your anniversary date falls</t>
  </si>
  <si>
    <t>then the accrual would change on this pay period</t>
  </si>
  <si>
    <t xml:space="preserve">  </t>
  </si>
  <si>
    <t>The sick leave accrual rate remains the same and is not based on years of service.</t>
  </si>
  <si>
    <t>The vacation leave accrual rate increased based on your years of service.</t>
  </si>
  <si>
    <t>this would be your correct ytd accrual for vacation</t>
  </si>
  <si>
    <t xml:space="preserve">Extended sick leave is earned at the beginning of the fiscal year, each July 1st and is prorated to your contract %.  </t>
  </si>
  <si>
    <t>If you work:</t>
  </si>
  <si>
    <t>150 hours</t>
  </si>
  <si>
    <t>120 hours</t>
  </si>
  <si>
    <t>for example:</t>
  </si>
  <si>
    <t>90 hours</t>
  </si>
  <si>
    <t>Years of Service</t>
  </si>
  <si>
    <t>can earn in a year and will not increase with years of service.</t>
  </si>
  <si>
    <t>150 is the maximum extended sick leave hours any employee</t>
  </si>
  <si>
    <t>If you work less than 100% your time is pro-rated:</t>
  </si>
  <si>
    <t xml:space="preserve">If you work: </t>
  </si>
  <si>
    <t>you earn:</t>
  </si>
  <si>
    <t>hr per pay period</t>
  </si>
  <si>
    <t>SK 84 and SK97 are not sick accruals, but are only holding places for sick leave earned prior to 1984 and between 1984-1997 since different rules applied.</t>
  </si>
  <si>
    <t>during 1st year</t>
  </si>
  <si>
    <t>during 3rd year</t>
  </si>
  <si>
    <t>during 4th year</t>
  </si>
  <si>
    <t>during 5th year</t>
  </si>
  <si>
    <t>during 6th year</t>
  </si>
  <si>
    <t>during 7th year</t>
  </si>
  <si>
    <t>during 8th year</t>
  </si>
  <si>
    <t>during 9th year</t>
  </si>
  <si>
    <t>during 10th year</t>
  </si>
  <si>
    <t>during 11th year</t>
  </si>
  <si>
    <t>during 12th year</t>
  </si>
  <si>
    <t>during 13th year</t>
  </si>
  <si>
    <t>during 14th year</t>
  </si>
  <si>
    <t>during 15th year</t>
  </si>
  <si>
    <t>during 16th year</t>
  </si>
  <si>
    <t>during 17th year</t>
  </si>
  <si>
    <t>(Year 0)</t>
  </si>
  <si>
    <t>(Year 1)</t>
  </si>
  <si>
    <t>(Year 2)</t>
  </si>
  <si>
    <t>(Year 3)</t>
  </si>
  <si>
    <t>(Year 4)</t>
  </si>
  <si>
    <t>(Year 5)</t>
  </si>
  <si>
    <t>(Year 6)</t>
  </si>
  <si>
    <t>(Year 7)</t>
  </si>
  <si>
    <t>(Year 8)</t>
  </si>
  <si>
    <t>(Year 9)</t>
  </si>
  <si>
    <t>(Year 10)</t>
  </si>
  <si>
    <t>(Year 11)</t>
  </si>
  <si>
    <t>(Year 12)</t>
  </si>
  <si>
    <t>(Year 13)</t>
  </si>
  <si>
    <t>(Year 14)</t>
  </si>
  <si>
    <t>(Year 15)</t>
  </si>
  <si>
    <t>(Year 16)</t>
  </si>
  <si>
    <t>This example shows how to administer an accrual change.</t>
  </si>
  <si>
    <t>The following example is reflective of a September 25th anniversary date (adjusted service date).</t>
  </si>
  <si>
    <t>payroll #</t>
  </si>
  <si>
    <t>accrual</t>
  </si>
  <si>
    <t>Vacation and Sick leave records in the Banner system for Civil Service semi-monthly employees</t>
  </si>
  <si>
    <t>Please also refer to the other worksheets, available by clicking on the tabs at the bottom of each page in this document.</t>
  </si>
  <si>
    <t>Vacation and regular sick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The vacation accrual is still tied to the years of service and is based on your Adjusted Service Date.</t>
  </si>
  <si>
    <t>You earn ½ a sick day each semi-monthly payroll, instead of one day at the end of the month.  In either method, you earn one day per month or 12 sick days per year.</t>
  </si>
  <si>
    <t>Extended sick leave time is still earned at the beginning of each fiscal year.  Unused time is cleared out at the end of a fiscal year before the next fiscal year is earned, the same as in the past.</t>
  </si>
  <si>
    <t xml:space="preserve">Leave types </t>
  </si>
  <si>
    <t>COMP</t>
  </si>
  <si>
    <t>Comp Time (exempt employees may not earn comp time) - employees do not a accrue COMP, this is a place holder for COMP time earned when worked</t>
  </si>
  <si>
    <t>Extended Sick (20 days earned beginning of each fiscal year)</t>
  </si>
  <si>
    <t>Sick earned post 1997</t>
  </si>
  <si>
    <t>Sick earned 1984-1997 (not an accrual, holds previously earned time)</t>
  </si>
  <si>
    <t>Sick earned pre 1984 (not an accrual, holds previously earned time)</t>
  </si>
  <si>
    <t>Vacation  time earned</t>
  </si>
  <si>
    <t>To view the change in vacation leave accruals when your anniversary date occurs, view the "accrual change" tab.</t>
  </si>
  <si>
    <t>Year-to-date</t>
  </si>
  <si>
    <t>2 year roll limit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</si>
</sst>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bottom/>
    </border>
    <border>
      <left style="double"/>
      <right style="double"/>
      <top style="double"/>
      <bottom style="double"/>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0" fillId="0" borderId="10" xfId="0"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2" fontId="0" fillId="3" borderId="10" xfId="0" applyNumberFormat="1" applyFill="1" applyBorder="1" applyAlignment="1">
      <alignment/>
    </xf>
    <xf numFmtId="2" fontId="0" fillId="0" borderId="12" xfId="0" applyNumberFormat="1" applyBorder="1" applyAlignment="1">
      <alignment/>
    </xf>
    <xf numFmtId="2" fontId="0" fillId="0" borderId="13" xfId="0" applyNumberFormat="1" applyBorder="1" applyAlignment="1">
      <alignment/>
    </xf>
    <xf numFmtId="0" fontId="0" fillId="0" borderId="10" xfId="0" applyFill="1" applyBorder="1" applyAlignment="1">
      <alignment/>
    </xf>
    <xf numFmtId="0" fontId="0" fillId="0" borderId="12" xfId="0" applyBorder="1" applyAlignment="1">
      <alignment/>
    </xf>
    <xf numFmtId="2" fontId="0" fillId="3" borderId="12" xfId="0" applyNumberFormat="1" applyFill="1" applyBorder="1" applyAlignment="1">
      <alignment/>
    </xf>
    <xf numFmtId="2" fontId="0" fillId="0" borderId="14" xfId="0" applyNumberFormat="1" applyBorder="1" applyAlignment="1">
      <alignment/>
    </xf>
    <xf numFmtId="43" fontId="0" fillId="0" borderId="10" xfId="42" applyFont="1" applyBorder="1" applyAlignment="1">
      <alignment/>
    </xf>
    <xf numFmtId="2" fontId="0" fillId="0" borderId="10" xfId="42" applyNumberFormat="1" applyFont="1" applyBorder="1" applyAlignment="1">
      <alignment/>
    </xf>
    <xf numFmtId="0" fontId="0" fillId="34" borderId="10" xfId="0" applyFill="1" applyBorder="1" applyAlignment="1">
      <alignment/>
    </xf>
    <xf numFmtId="16" fontId="0" fillId="0" borderId="10" xfId="0" applyNumberFormat="1" applyBorder="1" applyAlignment="1">
      <alignment/>
    </xf>
    <xf numFmtId="2" fontId="0" fillId="11" borderId="10" xfId="0" applyNumberFormat="1" applyFill="1" applyBorder="1" applyAlignment="1">
      <alignment wrapText="1"/>
    </xf>
    <xf numFmtId="0" fontId="0" fillId="11" borderId="10" xfId="0" applyFill="1" applyBorder="1" applyAlignment="1">
      <alignment/>
    </xf>
    <xf numFmtId="0" fontId="0" fillId="11" borderId="10" xfId="0" applyFill="1" applyBorder="1" applyAlignment="1">
      <alignment wrapText="1"/>
    </xf>
    <xf numFmtId="9" fontId="0" fillId="0" borderId="10" xfId="0" applyNumberFormat="1" applyBorder="1" applyAlignment="1">
      <alignment/>
    </xf>
    <xf numFmtId="0" fontId="0" fillId="13" borderId="0" xfId="0" applyFill="1" applyAlignment="1">
      <alignment/>
    </xf>
    <xf numFmtId="0" fontId="37" fillId="0" borderId="0" xfId="0" applyFont="1" applyAlignment="1">
      <alignment/>
    </xf>
    <xf numFmtId="0" fontId="37" fillId="0" borderId="0" xfId="0" applyFont="1" applyFill="1" applyBorder="1" applyAlignment="1">
      <alignment/>
    </xf>
    <xf numFmtId="0" fontId="0" fillId="0" borderId="15" xfId="0" applyFill="1" applyBorder="1" applyAlignment="1">
      <alignment/>
    </xf>
    <xf numFmtId="0" fontId="0" fillId="9" borderId="10" xfId="0" applyFill="1" applyBorder="1" applyAlignment="1">
      <alignment/>
    </xf>
    <xf numFmtId="2" fontId="0" fillId="9" borderId="10" xfId="0" applyNumberFormat="1" applyFill="1" applyBorder="1" applyAlignment="1">
      <alignment/>
    </xf>
    <xf numFmtId="0" fontId="20" fillId="0" borderId="10" xfId="0" applyFont="1" applyFill="1" applyBorder="1" applyAlignment="1">
      <alignment/>
    </xf>
    <xf numFmtId="0" fontId="0" fillId="0" borderId="12" xfId="0" applyBorder="1" applyAlignment="1">
      <alignment wrapText="1"/>
    </xf>
    <xf numFmtId="0" fontId="0" fillId="0" borderId="16" xfId="0" applyBorder="1" applyAlignment="1">
      <alignment wrapText="1"/>
    </xf>
    <xf numFmtId="0" fontId="0" fillId="0" borderId="10" xfId="0" applyBorder="1" applyAlignment="1">
      <alignment wrapText="1"/>
    </xf>
    <xf numFmtId="0" fontId="0" fillId="0" borderId="17" xfId="0" applyBorder="1" applyAlignment="1">
      <alignment wrapText="1"/>
    </xf>
    <xf numFmtId="0" fontId="37" fillId="0" borderId="10" xfId="0" applyFont="1" applyBorder="1" applyAlignment="1">
      <alignment/>
    </xf>
    <xf numFmtId="0" fontId="0" fillId="0" borderId="0" xfId="0" applyAlignment="1">
      <alignment wrapText="1"/>
    </xf>
    <xf numFmtId="0" fontId="0" fillId="0" borderId="0" xfId="0" applyFill="1" applyBorder="1" applyAlignment="1">
      <alignment/>
    </xf>
    <xf numFmtId="43" fontId="0" fillId="2" borderId="10" xfId="42" applyFont="1" applyFill="1" applyBorder="1" applyAlignment="1">
      <alignment/>
    </xf>
    <xf numFmtId="0" fontId="3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6"/>
  <sheetViews>
    <sheetView zoomScalePageLayoutView="0" workbookViewId="0" topLeftCell="A7">
      <selection activeCell="A1" sqref="A1:B16384"/>
    </sheetView>
  </sheetViews>
  <sheetFormatPr defaultColWidth="9.140625" defaultRowHeight="15"/>
  <cols>
    <col min="1" max="1" width="11.8515625" style="35" customWidth="1"/>
    <col min="2" max="2" width="64.140625" style="35" customWidth="1"/>
  </cols>
  <sheetData>
    <row r="1" spans="1:2" ht="15.75" thickBot="1">
      <c r="A1" s="38" t="s">
        <v>87</v>
      </c>
      <c r="B1" s="38"/>
    </row>
    <row r="2" spans="1:2" ht="31.5" thickBot="1" thickTop="1">
      <c r="A2" s="30"/>
      <c r="B2" s="31" t="s">
        <v>88</v>
      </c>
    </row>
    <row r="3" spans="1:2" ht="15.75" thickTop="1">
      <c r="A3" s="32"/>
      <c r="B3" s="33"/>
    </row>
    <row r="4" spans="1:2" ht="105">
      <c r="A4" s="32"/>
      <c r="B4" s="32" t="s">
        <v>89</v>
      </c>
    </row>
    <row r="5" spans="1:2" ht="15">
      <c r="A5" s="32"/>
      <c r="B5" s="32"/>
    </row>
    <row r="6" spans="1:2" ht="45">
      <c r="A6" s="32"/>
      <c r="B6" s="32" t="s">
        <v>90</v>
      </c>
    </row>
    <row r="7" spans="1:2" ht="15">
      <c r="A7" s="32"/>
      <c r="B7" s="32"/>
    </row>
    <row r="8" spans="1:2" ht="45">
      <c r="A8" s="32"/>
      <c r="B8" s="32" t="s">
        <v>91</v>
      </c>
    </row>
    <row r="9" spans="1:2" ht="15">
      <c r="A9" s="32"/>
      <c r="B9" s="32"/>
    </row>
    <row r="10" spans="1:2" ht="15">
      <c r="A10" s="34" t="s">
        <v>92</v>
      </c>
      <c r="B10" s="32"/>
    </row>
    <row r="11" spans="1:2" ht="45">
      <c r="A11" s="32" t="s">
        <v>93</v>
      </c>
      <c r="B11" s="32" t="s">
        <v>94</v>
      </c>
    </row>
    <row r="12" spans="1:2" ht="15">
      <c r="A12" s="1" t="s">
        <v>2</v>
      </c>
      <c r="B12" s="32" t="s">
        <v>95</v>
      </c>
    </row>
    <row r="13" spans="1:2" ht="15">
      <c r="A13" s="1" t="s">
        <v>4</v>
      </c>
      <c r="B13" s="32" t="s">
        <v>96</v>
      </c>
    </row>
    <row r="14" spans="1:2" ht="15">
      <c r="A14" s="1" t="s">
        <v>6</v>
      </c>
      <c r="B14" s="32" t="s">
        <v>97</v>
      </c>
    </row>
    <row r="15" spans="1:2" ht="15">
      <c r="A15" s="1" t="s">
        <v>13</v>
      </c>
      <c r="B15" s="32" t="s">
        <v>98</v>
      </c>
    </row>
    <row r="16" spans="1:2" ht="15">
      <c r="A16" s="1" t="s">
        <v>8</v>
      </c>
      <c r="B16" s="32" t="s">
        <v>99</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M3" sqref="M3"/>
    </sheetView>
  </sheetViews>
  <sheetFormatPr defaultColWidth="9.140625" defaultRowHeight="15"/>
  <cols>
    <col min="1" max="1" width="4.8515625" style="0" customWidth="1"/>
    <col min="2" max="2" width="24.8515625" style="0" customWidth="1"/>
    <col min="3" max="3" width="21.7109375" style="0" customWidth="1"/>
    <col min="4" max="4" width="8.28125" style="0" customWidth="1"/>
    <col min="5" max="5" width="7.140625" style="0" customWidth="1"/>
    <col min="6" max="6" width="8.421875" style="0" customWidth="1"/>
    <col min="7" max="7" width="17.57421875" style="0" customWidth="1"/>
    <col min="8" max="8" width="8.57421875" style="0" customWidth="1"/>
    <col min="9" max="9" width="10.8515625" style="0" customWidth="1"/>
    <col min="10" max="10" width="12.140625" style="0" customWidth="1"/>
  </cols>
  <sheetData>
    <row r="1" spans="1:10" ht="41.25" customHeight="1">
      <c r="A1" s="20"/>
      <c r="B1" s="20" t="s">
        <v>24</v>
      </c>
      <c r="C1" s="21" t="s">
        <v>23</v>
      </c>
      <c r="D1" s="21" t="s">
        <v>22</v>
      </c>
      <c r="E1" s="21" t="s">
        <v>21</v>
      </c>
      <c r="F1" s="21" t="s">
        <v>42</v>
      </c>
      <c r="G1" s="20" t="s">
        <v>20</v>
      </c>
      <c r="H1" s="19" t="s">
        <v>19</v>
      </c>
      <c r="I1" s="19" t="s">
        <v>25</v>
      </c>
      <c r="J1" s="19" t="s">
        <v>26</v>
      </c>
    </row>
    <row r="2" spans="1:10" ht="15">
      <c r="A2" s="1" t="s">
        <v>0</v>
      </c>
      <c r="B2" s="1" t="s">
        <v>1</v>
      </c>
      <c r="C2" s="1" t="s">
        <v>15</v>
      </c>
      <c r="D2" s="1">
        <v>24</v>
      </c>
      <c r="E2" s="6" t="s">
        <v>93</v>
      </c>
      <c r="F2" s="1">
        <v>0</v>
      </c>
      <c r="G2" s="7" t="s">
        <v>7</v>
      </c>
      <c r="H2" s="3">
        <v>0</v>
      </c>
      <c r="I2" s="3">
        <v>999</v>
      </c>
      <c r="J2" s="3">
        <v>999</v>
      </c>
    </row>
    <row r="3" spans="1:10" ht="15">
      <c r="A3" s="1"/>
      <c r="B3" s="1"/>
      <c r="C3" s="1" t="s">
        <v>15</v>
      </c>
      <c r="D3" s="1">
        <v>24</v>
      </c>
      <c r="E3" s="29" t="s">
        <v>2</v>
      </c>
      <c r="F3" s="1">
        <v>0</v>
      </c>
      <c r="G3" s="1" t="s">
        <v>3</v>
      </c>
      <c r="H3" s="3">
        <v>150</v>
      </c>
      <c r="I3" s="3">
        <v>150</v>
      </c>
      <c r="J3" s="3">
        <v>0</v>
      </c>
    </row>
    <row r="4" spans="1:10" ht="15">
      <c r="A4" s="1"/>
      <c r="B4" s="1"/>
      <c r="C4" s="1" t="s">
        <v>15</v>
      </c>
      <c r="D4" s="1">
        <v>24</v>
      </c>
      <c r="E4" s="1" t="s">
        <v>4</v>
      </c>
      <c r="F4" s="1">
        <v>0</v>
      </c>
      <c r="G4" s="1" t="s">
        <v>5</v>
      </c>
      <c r="H4" s="3">
        <v>3.75</v>
      </c>
      <c r="I4" s="3">
        <v>9999</v>
      </c>
      <c r="J4" s="3">
        <v>9999</v>
      </c>
    </row>
    <row r="5" spans="1:10" ht="15">
      <c r="A5" s="1"/>
      <c r="B5" s="1"/>
      <c r="C5" s="1" t="s">
        <v>15</v>
      </c>
      <c r="D5" s="1">
        <v>24</v>
      </c>
      <c r="E5" s="6" t="s">
        <v>13</v>
      </c>
      <c r="F5" s="1">
        <v>0</v>
      </c>
      <c r="G5" s="7" t="s">
        <v>7</v>
      </c>
      <c r="H5" s="3">
        <v>0</v>
      </c>
      <c r="I5" s="3">
        <v>2000</v>
      </c>
      <c r="J5" s="3">
        <v>2000</v>
      </c>
    </row>
    <row r="6" spans="1:10" ht="15">
      <c r="A6" s="1"/>
      <c r="B6" s="1"/>
      <c r="C6" s="1" t="s">
        <v>15</v>
      </c>
      <c r="D6" s="1">
        <v>24</v>
      </c>
      <c r="E6" s="6" t="s">
        <v>6</v>
      </c>
      <c r="F6" s="1">
        <v>0</v>
      </c>
      <c r="G6" s="7" t="s">
        <v>7</v>
      </c>
      <c r="H6" s="3">
        <v>0</v>
      </c>
      <c r="I6" s="3">
        <v>1500</v>
      </c>
      <c r="J6" s="3">
        <v>1500</v>
      </c>
    </row>
    <row r="7" spans="1:11" ht="15">
      <c r="A7" s="1"/>
      <c r="B7" s="1"/>
      <c r="C7" s="1" t="s">
        <v>15</v>
      </c>
      <c r="D7" s="1">
        <v>24</v>
      </c>
      <c r="E7" s="1" t="s">
        <v>8</v>
      </c>
      <c r="F7" s="11">
        <v>0</v>
      </c>
      <c r="G7" s="1" t="s">
        <v>5</v>
      </c>
      <c r="H7" s="3">
        <v>3.75</v>
      </c>
      <c r="I7" s="3">
        <f>SUM(J7,vacation!D26)</f>
        <v>270</v>
      </c>
      <c r="J7" s="3">
        <v>180</v>
      </c>
      <c r="K7" t="s">
        <v>29</v>
      </c>
    </row>
    <row r="8" spans="1:10" ht="15">
      <c r="A8" s="1"/>
      <c r="B8" s="1"/>
      <c r="C8" s="1" t="s">
        <v>15</v>
      </c>
      <c r="D8" s="1">
        <v>24</v>
      </c>
      <c r="E8" s="1" t="s">
        <v>8</v>
      </c>
      <c r="F8" s="1">
        <v>1</v>
      </c>
      <c r="G8" s="1" t="s">
        <v>5</v>
      </c>
      <c r="H8" s="3">
        <v>4.07</v>
      </c>
      <c r="I8" s="3">
        <f>SUM(J8,vacation!G26)</f>
        <v>293.03999999999985</v>
      </c>
      <c r="J8" s="3">
        <v>195.3599999999999</v>
      </c>
    </row>
    <row r="9" spans="1:10" ht="15">
      <c r="A9" s="1"/>
      <c r="B9" s="1"/>
      <c r="C9" s="1" t="s">
        <v>15</v>
      </c>
      <c r="D9" s="1">
        <v>24</v>
      </c>
      <c r="E9" s="1" t="s">
        <v>8</v>
      </c>
      <c r="F9" s="1">
        <v>2</v>
      </c>
      <c r="G9" s="1" t="s">
        <v>5</v>
      </c>
      <c r="H9" s="3">
        <v>4.4</v>
      </c>
      <c r="I9" s="3">
        <f>SUM(J9,vacation!J26)</f>
        <v>316.8000000000001</v>
      </c>
      <c r="J9" s="3">
        <v>211.20000000000007</v>
      </c>
    </row>
    <row r="10" spans="1:10" ht="15">
      <c r="A10" s="1"/>
      <c r="B10" s="1"/>
      <c r="C10" s="1" t="s">
        <v>15</v>
      </c>
      <c r="D10" s="1">
        <v>24</v>
      </c>
      <c r="E10" s="1" t="s">
        <v>8</v>
      </c>
      <c r="F10" s="1">
        <v>3</v>
      </c>
      <c r="G10" s="1" t="s">
        <v>5</v>
      </c>
      <c r="H10" s="3">
        <v>4.69</v>
      </c>
      <c r="I10" s="3">
        <f>SUM(J10,vacation!M26)</f>
        <v>337.67999999999995</v>
      </c>
      <c r="J10" s="3">
        <v>225.11999999999995</v>
      </c>
    </row>
    <row r="11" spans="1:10" ht="15">
      <c r="A11" s="1"/>
      <c r="B11" s="1"/>
      <c r="C11" s="1" t="s">
        <v>15</v>
      </c>
      <c r="D11" s="1">
        <v>24</v>
      </c>
      <c r="E11" s="1" t="s">
        <v>8</v>
      </c>
      <c r="F11" s="1">
        <v>4</v>
      </c>
      <c r="G11" s="1" t="s">
        <v>5</v>
      </c>
      <c r="H11" s="3">
        <v>5</v>
      </c>
      <c r="I11" s="3">
        <f>SUM(J11,vacation!P26)</f>
        <v>360</v>
      </c>
      <c r="J11" s="3">
        <v>240</v>
      </c>
    </row>
    <row r="12" spans="1:10" ht="15">
      <c r="A12" s="1"/>
      <c r="B12" s="1"/>
      <c r="C12" s="1" t="s">
        <v>15</v>
      </c>
      <c r="D12" s="1">
        <v>24</v>
      </c>
      <c r="E12" s="1" t="s">
        <v>8</v>
      </c>
      <c r="F12" s="1">
        <v>5</v>
      </c>
      <c r="G12" s="1" t="s">
        <v>5</v>
      </c>
      <c r="H12" s="3">
        <v>5.32</v>
      </c>
      <c r="I12" s="3">
        <f>SUM(J12,vacation!S26)</f>
        <v>383.03999999999974</v>
      </c>
      <c r="J12" s="3">
        <v>255.35999999999984</v>
      </c>
    </row>
    <row r="13" spans="1:10" ht="15">
      <c r="A13" s="1"/>
      <c r="B13" s="1"/>
      <c r="C13" s="1" t="s">
        <v>15</v>
      </c>
      <c r="D13" s="1">
        <v>24</v>
      </c>
      <c r="E13" s="1" t="s">
        <v>8</v>
      </c>
      <c r="F13" s="1">
        <v>6</v>
      </c>
      <c r="G13" s="1" t="s">
        <v>5</v>
      </c>
      <c r="H13" s="3">
        <v>5.63</v>
      </c>
      <c r="I13" s="3">
        <f>SUM(J13,vacation!W26)</f>
        <v>405.3599999999999</v>
      </c>
      <c r="J13" s="3">
        <v>270.23999999999995</v>
      </c>
    </row>
    <row r="14" spans="1:10" ht="15">
      <c r="A14" s="1"/>
      <c r="B14" s="1"/>
      <c r="C14" s="1" t="s">
        <v>15</v>
      </c>
      <c r="D14" s="1">
        <v>24</v>
      </c>
      <c r="E14" s="1" t="s">
        <v>8</v>
      </c>
      <c r="F14" s="1">
        <v>7</v>
      </c>
      <c r="G14" s="1" t="s">
        <v>5</v>
      </c>
      <c r="H14" s="3">
        <v>5.94</v>
      </c>
      <c r="I14" s="3">
        <f>SUM(J14,vacation!Z26)</f>
        <v>427.67999999999995</v>
      </c>
      <c r="J14" s="3">
        <v>285.11999999999995</v>
      </c>
    </row>
    <row r="15" spans="1:10" ht="15">
      <c r="A15" s="1"/>
      <c r="B15" s="1"/>
      <c r="C15" s="1" t="s">
        <v>15</v>
      </c>
      <c r="D15" s="1">
        <v>24</v>
      </c>
      <c r="E15" s="1" t="s">
        <v>8</v>
      </c>
      <c r="F15" s="1">
        <v>8</v>
      </c>
      <c r="G15" s="1" t="s">
        <v>5</v>
      </c>
      <c r="H15" s="3">
        <v>6.25</v>
      </c>
      <c r="I15" s="3">
        <f>SUM(J15,vacation!AC26)</f>
        <v>450</v>
      </c>
      <c r="J15" s="3">
        <v>300</v>
      </c>
    </row>
    <row r="16" spans="1:10" ht="15">
      <c r="A16" s="1"/>
      <c r="B16" s="1"/>
      <c r="C16" s="1" t="s">
        <v>15</v>
      </c>
      <c r="D16" s="1">
        <v>24</v>
      </c>
      <c r="E16" s="1" t="s">
        <v>8</v>
      </c>
      <c r="F16" s="1">
        <v>9</v>
      </c>
      <c r="G16" s="1" t="s">
        <v>5</v>
      </c>
      <c r="H16" s="3">
        <v>6.57</v>
      </c>
      <c r="I16" s="3">
        <f>SUM(J16,vacation!AF26)</f>
        <v>473.03999999999974</v>
      </c>
      <c r="J16" s="3">
        <v>315.35999999999984</v>
      </c>
    </row>
    <row r="17" spans="1:10" ht="15">
      <c r="A17" s="1"/>
      <c r="B17" s="1"/>
      <c r="C17" s="1" t="s">
        <v>15</v>
      </c>
      <c r="D17" s="1">
        <v>24</v>
      </c>
      <c r="E17" s="1" t="s">
        <v>8</v>
      </c>
      <c r="F17" s="1">
        <v>10</v>
      </c>
      <c r="G17" s="1" t="s">
        <v>5</v>
      </c>
      <c r="H17" s="3">
        <v>6.9</v>
      </c>
      <c r="I17" s="3">
        <f>SUM(J17,vacation!AI26)</f>
        <v>496.80000000000024</v>
      </c>
      <c r="J17" s="3">
        <v>331.20000000000016</v>
      </c>
    </row>
    <row r="18" spans="1:10" ht="15">
      <c r="A18" s="1"/>
      <c r="B18" s="1"/>
      <c r="C18" s="1" t="s">
        <v>15</v>
      </c>
      <c r="D18" s="1">
        <v>24</v>
      </c>
      <c r="E18" s="1" t="s">
        <v>8</v>
      </c>
      <c r="F18" s="1">
        <v>11</v>
      </c>
      <c r="G18" s="1" t="s">
        <v>5</v>
      </c>
      <c r="H18" s="3">
        <v>7.19</v>
      </c>
      <c r="I18" s="3">
        <f>SUM(J18,vacation!AL26)</f>
        <v>517.68</v>
      </c>
      <c r="J18" s="3">
        <v>345.11999999999995</v>
      </c>
    </row>
    <row r="19" spans="1:10" ht="15">
      <c r="A19" s="1"/>
      <c r="B19" s="1"/>
      <c r="C19" s="1" t="s">
        <v>15</v>
      </c>
      <c r="D19" s="1">
        <v>24</v>
      </c>
      <c r="E19" s="1" t="s">
        <v>8</v>
      </c>
      <c r="F19" s="1">
        <v>12</v>
      </c>
      <c r="G19" s="1" t="s">
        <v>5</v>
      </c>
      <c r="H19" s="3">
        <v>7.5</v>
      </c>
      <c r="I19" s="3">
        <f>SUM(J19,vacation!AP26)</f>
        <v>540</v>
      </c>
      <c r="J19" s="3">
        <v>360</v>
      </c>
    </row>
    <row r="20" spans="1:10" ht="15">
      <c r="A20" s="1"/>
      <c r="B20" s="1"/>
      <c r="C20" s="1" t="s">
        <v>15</v>
      </c>
      <c r="D20" s="1">
        <v>24</v>
      </c>
      <c r="E20" s="1" t="s">
        <v>8</v>
      </c>
      <c r="F20" s="1">
        <v>13</v>
      </c>
      <c r="G20" s="1" t="s">
        <v>5</v>
      </c>
      <c r="H20" s="3">
        <v>7.82</v>
      </c>
      <c r="I20" s="3">
        <f>SUM(J20,vacation!AS26)</f>
        <v>563.0399999999997</v>
      </c>
      <c r="J20" s="3">
        <v>375.3599999999998</v>
      </c>
    </row>
    <row r="21" spans="1:10" ht="15">
      <c r="A21" s="1"/>
      <c r="B21" s="1"/>
      <c r="C21" s="1" t="s">
        <v>15</v>
      </c>
      <c r="D21" s="1">
        <v>24</v>
      </c>
      <c r="E21" s="1" t="s">
        <v>8</v>
      </c>
      <c r="F21" s="1">
        <v>14</v>
      </c>
      <c r="G21" s="1" t="s">
        <v>5</v>
      </c>
      <c r="H21" s="3">
        <v>8.13</v>
      </c>
      <c r="I21" s="3">
        <f>SUM(J21,vacation!AV26)</f>
        <v>585.3599999999999</v>
      </c>
      <c r="J21" s="3">
        <v>390.2399999999999</v>
      </c>
    </row>
    <row r="22" spans="1:10" ht="15">
      <c r="A22" s="1"/>
      <c r="B22" s="1"/>
      <c r="C22" s="1" t="s">
        <v>15</v>
      </c>
      <c r="D22" s="1">
        <v>24</v>
      </c>
      <c r="E22" s="1" t="s">
        <v>8</v>
      </c>
      <c r="F22" s="1">
        <v>15</v>
      </c>
      <c r="G22" s="1" t="s">
        <v>5</v>
      </c>
      <c r="H22" s="3">
        <v>8.44</v>
      </c>
      <c r="I22" s="3">
        <f>SUM(J22,vacation!AY26)</f>
        <v>607.68</v>
      </c>
      <c r="J22" s="3">
        <v>405.11999999999995</v>
      </c>
    </row>
    <row r="23" spans="1:10" ht="15">
      <c r="A23" s="1"/>
      <c r="B23" s="1"/>
      <c r="C23" s="1" t="s">
        <v>15</v>
      </c>
      <c r="D23" s="1">
        <v>24</v>
      </c>
      <c r="E23" s="1" t="s">
        <v>8</v>
      </c>
      <c r="F23" s="1">
        <v>16</v>
      </c>
      <c r="G23" s="1" t="s">
        <v>5</v>
      </c>
      <c r="H23" s="3">
        <v>8.75</v>
      </c>
      <c r="I23" s="3">
        <f>SUM(J23,vacation!BB26)</f>
        <v>630</v>
      </c>
      <c r="J23" s="3">
        <v>420</v>
      </c>
    </row>
    <row r="25" ht="15">
      <c r="A25" t="s">
        <v>27</v>
      </c>
    </row>
    <row r="27" ht="15">
      <c r="A27" t="s">
        <v>49</v>
      </c>
    </row>
    <row r="29" ht="15">
      <c r="A29" t="s">
        <v>100</v>
      </c>
    </row>
    <row r="31" spans="1:2" ht="15">
      <c r="A31" s="23" t="s">
        <v>36</v>
      </c>
      <c r="B31" s="23"/>
    </row>
    <row r="32" ht="15">
      <c r="A32" t="s">
        <v>40</v>
      </c>
    </row>
    <row r="33" spans="1:10" ht="15">
      <c r="A33" s="1" t="s">
        <v>37</v>
      </c>
      <c r="B33" s="1"/>
      <c r="C33" s="1" t="s">
        <v>47</v>
      </c>
      <c r="E33" s="23" t="s">
        <v>44</v>
      </c>
      <c r="F33" s="23"/>
      <c r="G33" s="23"/>
      <c r="H33" s="23"/>
      <c r="I33" s="23"/>
      <c r="J33" s="23"/>
    </row>
    <row r="34" spans="1:10" ht="15">
      <c r="A34" s="1"/>
      <c r="B34" s="22">
        <v>1</v>
      </c>
      <c r="C34" s="1" t="s">
        <v>38</v>
      </c>
      <c r="E34" s="23" t="s">
        <v>43</v>
      </c>
      <c r="F34" s="23"/>
      <c r="G34" s="23"/>
      <c r="H34" s="23"/>
      <c r="I34" s="23"/>
      <c r="J34" s="23"/>
    </row>
    <row r="35" spans="1:3" ht="15">
      <c r="A35" s="1"/>
      <c r="B35" s="22">
        <v>0.8</v>
      </c>
      <c r="C35" s="1" t="s">
        <v>39</v>
      </c>
    </row>
    <row r="36" spans="1:3" ht="15">
      <c r="A36" s="1"/>
      <c r="B36" s="22">
        <v>0.6</v>
      </c>
      <c r="C36" s="1" t="s">
        <v>41</v>
      </c>
    </row>
    <row r="37" spans="1:3" ht="15">
      <c r="A37" s="1"/>
      <c r="B37" s="1"/>
      <c r="C37" s="1"/>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C25" sqref="C2:C25"/>
    </sheetView>
  </sheetViews>
  <sheetFormatPr defaultColWidth="9.140625" defaultRowHeight="15"/>
  <cols>
    <col min="1" max="1" width="6.421875" style="0" customWidth="1"/>
    <col min="2" max="2" width="9.140625" style="0" customWidth="1"/>
    <col min="3" max="3" width="15.140625" style="0" customWidth="1"/>
    <col min="4" max="4" width="11.57421875" style="0" customWidth="1"/>
    <col min="5" max="5" width="13.421875" style="0" customWidth="1"/>
    <col min="7" max="7" width="10.28125" style="0" customWidth="1"/>
    <col min="8" max="8" width="4.7109375" style="0" customWidth="1"/>
  </cols>
  <sheetData>
    <row r="1" spans="1:7" ht="15">
      <c r="A1" s="2" t="s">
        <v>10</v>
      </c>
      <c r="B1" s="2" t="s">
        <v>85</v>
      </c>
      <c r="C1" s="2" t="s">
        <v>18</v>
      </c>
      <c r="D1" s="2" t="s">
        <v>14</v>
      </c>
      <c r="E1" s="2" t="s">
        <v>101</v>
      </c>
      <c r="F1" s="5"/>
      <c r="G1" s="26" t="s">
        <v>45</v>
      </c>
    </row>
    <row r="2" spans="1:7" ht="15">
      <c r="A2" s="1" t="s">
        <v>9</v>
      </c>
      <c r="B2" s="1">
        <v>13</v>
      </c>
      <c r="C2" s="18">
        <v>41106</v>
      </c>
      <c r="D2" s="1">
        <v>3.75</v>
      </c>
      <c r="E2" s="3">
        <f>+D2</f>
        <v>3.75</v>
      </c>
      <c r="F2" s="5"/>
      <c r="G2" s="5"/>
    </row>
    <row r="3" spans="1:9" ht="15">
      <c r="A3" s="1" t="s">
        <v>9</v>
      </c>
      <c r="B3" s="1">
        <v>14</v>
      </c>
      <c r="C3" s="18">
        <v>41121</v>
      </c>
      <c r="D3" s="1">
        <v>3.75</v>
      </c>
      <c r="E3" s="3">
        <f>+D3+E2</f>
        <v>7.5</v>
      </c>
      <c r="F3" s="5"/>
      <c r="G3" s="1" t="s">
        <v>46</v>
      </c>
      <c r="H3" s="1"/>
      <c r="I3" s="1" t="s">
        <v>47</v>
      </c>
    </row>
    <row r="4" spans="1:9" ht="15">
      <c r="A4" s="1" t="s">
        <v>9</v>
      </c>
      <c r="B4" s="1">
        <v>15</v>
      </c>
      <c r="C4" s="18">
        <v>41137</v>
      </c>
      <c r="D4" s="1">
        <v>3.75</v>
      </c>
      <c r="E4" s="3">
        <f aca="true" t="shared" si="0" ref="E4:E25">+D4+E3</f>
        <v>11.25</v>
      </c>
      <c r="F4" s="5"/>
      <c r="G4" s="1"/>
      <c r="H4" s="1"/>
      <c r="I4" s="1"/>
    </row>
    <row r="5" spans="1:10" ht="15">
      <c r="A5" s="1" t="s">
        <v>9</v>
      </c>
      <c r="B5" s="1">
        <v>16</v>
      </c>
      <c r="C5" s="18">
        <v>41152</v>
      </c>
      <c r="D5" s="1">
        <v>3.75</v>
      </c>
      <c r="E5" s="3">
        <f t="shared" si="0"/>
        <v>15</v>
      </c>
      <c r="F5" s="5"/>
      <c r="G5" s="22">
        <v>1</v>
      </c>
      <c r="H5" s="1"/>
      <c r="I5" s="1">
        <v>3.75</v>
      </c>
      <c r="J5" t="s">
        <v>48</v>
      </c>
    </row>
    <row r="6" spans="1:10" ht="15">
      <c r="A6" s="1" t="s">
        <v>9</v>
      </c>
      <c r="B6" s="1">
        <v>17</v>
      </c>
      <c r="C6" s="18">
        <v>41166</v>
      </c>
      <c r="D6" s="1">
        <v>3.75</v>
      </c>
      <c r="E6" s="3">
        <f t="shared" si="0"/>
        <v>18.75</v>
      </c>
      <c r="F6" s="5"/>
      <c r="G6" s="22">
        <v>0.8</v>
      </c>
      <c r="H6" s="1"/>
      <c r="I6" s="3">
        <v>3</v>
      </c>
      <c r="J6" t="s">
        <v>48</v>
      </c>
    </row>
    <row r="7" spans="1:10" ht="15">
      <c r="A7" s="1" t="s">
        <v>9</v>
      </c>
      <c r="B7" s="1">
        <v>18</v>
      </c>
      <c r="C7" s="18">
        <v>41180</v>
      </c>
      <c r="D7" s="1">
        <v>3.75</v>
      </c>
      <c r="E7" s="3">
        <f t="shared" si="0"/>
        <v>22.5</v>
      </c>
      <c r="F7" s="5"/>
      <c r="G7" s="22">
        <v>0.6</v>
      </c>
      <c r="H7" s="1"/>
      <c r="I7" s="1">
        <v>2.25</v>
      </c>
      <c r="J7" t="s">
        <v>48</v>
      </c>
    </row>
    <row r="8" spans="1:7" ht="15">
      <c r="A8" s="1" t="s">
        <v>9</v>
      </c>
      <c r="B8" s="1">
        <v>19</v>
      </c>
      <c r="C8" s="18">
        <v>41198</v>
      </c>
      <c r="D8" s="1">
        <v>3.75</v>
      </c>
      <c r="E8" s="3">
        <f t="shared" si="0"/>
        <v>26.25</v>
      </c>
      <c r="F8" s="5"/>
      <c r="G8" s="5"/>
    </row>
    <row r="9" spans="1:7" ht="15">
      <c r="A9" s="1" t="s">
        <v>9</v>
      </c>
      <c r="B9" s="1">
        <v>20</v>
      </c>
      <c r="C9" s="18">
        <v>41213</v>
      </c>
      <c r="D9" s="1">
        <v>3.75</v>
      </c>
      <c r="E9" s="3">
        <f t="shared" si="0"/>
        <v>30</v>
      </c>
      <c r="F9" s="5"/>
      <c r="G9" s="5"/>
    </row>
    <row r="10" spans="1:7" ht="15">
      <c r="A10" s="1" t="s">
        <v>9</v>
      </c>
      <c r="B10" s="1">
        <v>21</v>
      </c>
      <c r="C10" s="18">
        <v>41229</v>
      </c>
      <c r="D10" s="1">
        <v>3.75</v>
      </c>
      <c r="E10" s="3">
        <f t="shared" si="0"/>
        <v>33.75</v>
      </c>
      <c r="F10" s="5"/>
      <c r="G10" s="5"/>
    </row>
    <row r="11" spans="1:7" ht="15">
      <c r="A11" s="1" t="s">
        <v>9</v>
      </c>
      <c r="B11" s="1">
        <v>22</v>
      </c>
      <c r="C11" s="18">
        <v>41243</v>
      </c>
      <c r="D11" s="1">
        <v>3.75</v>
      </c>
      <c r="E11" s="3">
        <f t="shared" si="0"/>
        <v>37.5</v>
      </c>
      <c r="F11" s="5"/>
      <c r="G11" s="5"/>
    </row>
    <row r="12" spans="1:7" ht="15">
      <c r="A12" s="1" t="s">
        <v>9</v>
      </c>
      <c r="B12" s="1">
        <v>23</v>
      </c>
      <c r="C12" s="18">
        <v>41257</v>
      </c>
      <c r="D12" s="1">
        <v>3.75</v>
      </c>
      <c r="E12" s="3">
        <f t="shared" si="0"/>
        <v>41.25</v>
      </c>
      <c r="F12" s="5"/>
      <c r="G12" s="5"/>
    </row>
    <row r="13" spans="1:7" ht="15">
      <c r="A13" s="1" t="s">
        <v>9</v>
      </c>
      <c r="B13" s="1">
        <v>24</v>
      </c>
      <c r="C13" s="18">
        <v>41274</v>
      </c>
      <c r="D13" s="1">
        <v>3.75</v>
      </c>
      <c r="E13" s="3">
        <f t="shared" si="0"/>
        <v>45</v>
      </c>
      <c r="F13" s="5"/>
      <c r="G13" s="5"/>
    </row>
    <row r="14" spans="1:7" ht="15">
      <c r="A14" s="1" t="s">
        <v>9</v>
      </c>
      <c r="B14" s="1">
        <v>1</v>
      </c>
      <c r="C14" s="18">
        <v>40924</v>
      </c>
      <c r="D14" s="1">
        <v>3.75</v>
      </c>
      <c r="E14" s="3">
        <f t="shared" si="0"/>
        <v>48.75</v>
      </c>
      <c r="F14" s="5"/>
      <c r="G14" s="5"/>
    </row>
    <row r="15" spans="1:7" ht="15">
      <c r="A15" s="1" t="s">
        <v>9</v>
      </c>
      <c r="B15" s="1">
        <v>2</v>
      </c>
      <c r="C15" s="18">
        <v>40939</v>
      </c>
      <c r="D15" s="1">
        <v>3.75</v>
      </c>
      <c r="E15" s="3">
        <f t="shared" si="0"/>
        <v>52.5</v>
      </c>
      <c r="F15" s="5"/>
      <c r="G15" s="5"/>
    </row>
    <row r="16" spans="1:7" ht="15">
      <c r="A16" s="1" t="s">
        <v>9</v>
      </c>
      <c r="B16" s="1">
        <v>3</v>
      </c>
      <c r="C16" s="18">
        <v>41320</v>
      </c>
      <c r="D16" s="1">
        <v>3.75</v>
      </c>
      <c r="E16" s="3">
        <f t="shared" si="0"/>
        <v>56.25</v>
      </c>
      <c r="F16" s="5"/>
      <c r="G16" s="5"/>
    </row>
    <row r="17" spans="1:7" ht="15">
      <c r="A17" s="1" t="s">
        <v>9</v>
      </c>
      <c r="B17" s="1">
        <v>4</v>
      </c>
      <c r="C17" s="18">
        <v>41333</v>
      </c>
      <c r="D17" s="1">
        <v>3.75</v>
      </c>
      <c r="E17" s="3">
        <f t="shared" si="0"/>
        <v>60</v>
      </c>
      <c r="F17" s="5"/>
      <c r="G17" s="5"/>
    </row>
    <row r="18" spans="1:7" ht="15">
      <c r="A18" s="1" t="s">
        <v>9</v>
      </c>
      <c r="B18" s="1">
        <v>5</v>
      </c>
      <c r="C18" s="18">
        <v>41348</v>
      </c>
      <c r="D18" s="1">
        <v>3.75</v>
      </c>
      <c r="E18" s="3">
        <f t="shared" si="0"/>
        <v>63.75</v>
      </c>
      <c r="F18" s="5"/>
      <c r="G18" s="5"/>
    </row>
    <row r="19" spans="1:7" ht="15">
      <c r="A19" s="1" t="s">
        <v>9</v>
      </c>
      <c r="B19" s="1">
        <v>6</v>
      </c>
      <c r="C19" s="18">
        <v>41362</v>
      </c>
      <c r="D19" s="1">
        <v>3.75</v>
      </c>
      <c r="E19" s="3">
        <f t="shared" si="0"/>
        <v>67.5</v>
      </c>
      <c r="F19" s="5"/>
      <c r="G19" s="5"/>
    </row>
    <row r="20" spans="1:7" ht="15">
      <c r="A20" s="1" t="s">
        <v>9</v>
      </c>
      <c r="B20" s="1">
        <v>7</v>
      </c>
      <c r="C20" s="18">
        <v>41380</v>
      </c>
      <c r="D20" s="1">
        <v>3.75</v>
      </c>
      <c r="E20" s="3">
        <f t="shared" si="0"/>
        <v>71.25</v>
      </c>
      <c r="F20" s="5"/>
      <c r="G20" s="5"/>
    </row>
    <row r="21" spans="1:7" ht="15">
      <c r="A21" s="1" t="s">
        <v>9</v>
      </c>
      <c r="B21" s="1">
        <v>8</v>
      </c>
      <c r="C21" s="18">
        <v>41394</v>
      </c>
      <c r="D21" s="1">
        <v>3.75</v>
      </c>
      <c r="E21" s="3">
        <f t="shared" si="0"/>
        <v>75</v>
      </c>
      <c r="F21" s="5"/>
      <c r="G21" s="5"/>
    </row>
    <row r="22" spans="1:7" ht="15">
      <c r="A22" s="1" t="s">
        <v>9</v>
      </c>
      <c r="B22" s="1">
        <v>9</v>
      </c>
      <c r="C22" s="18">
        <v>41410</v>
      </c>
      <c r="D22" s="1">
        <v>3.75</v>
      </c>
      <c r="E22" s="3">
        <f t="shared" si="0"/>
        <v>78.75</v>
      </c>
      <c r="F22" s="5"/>
      <c r="G22" s="5"/>
    </row>
    <row r="23" spans="1:7" ht="15">
      <c r="A23" s="1" t="s">
        <v>9</v>
      </c>
      <c r="B23" s="1">
        <v>10</v>
      </c>
      <c r="C23" s="18">
        <v>41425</v>
      </c>
      <c r="D23" s="1">
        <v>3.75</v>
      </c>
      <c r="E23" s="3">
        <f t="shared" si="0"/>
        <v>82.5</v>
      </c>
      <c r="F23" s="5"/>
      <c r="G23" s="5"/>
    </row>
    <row r="24" spans="1:7" ht="15">
      <c r="A24" s="1" t="s">
        <v>9</v>
      </c>
      <c r="B24" s="1">
        <v>11</v>
      </c>
      <c r="C24" s="18">
        <v>41439</v>
      </c>
      <c r="D24" s="1">
        <v>3.75</v>
      </c>
      <c r="E24" s="3">
        <f t="shared" si="0"/>
        <v>86.25</v>
      </c>
      <c r="F24" s="5"/>
      <c r="G24" s="5"/>
    </row>
    <row r="25" spans="1:7" ht="15">
      <c r="A25" s="1" t="s">
        <v>9</v>
      </c>
      <c r="B25" s="1">
        <v>12</v>
      </c>
      <c r="C25" s="18">
        <v>41453</v>
      </c>
      <c r="D25" s="1">
        <v>3.75</v>
      </c>
      <c r="E25" s="3">
        <f t="shared" si="0"/>
        <v>90</v>
      </c>
      <c r="F25" s="5"/>
      <c r="G25" s="5"/>
    </row>
    <row r="26" spans="1:9" ht="15">
      <c r="A26" s="11" t="s">
        <v>12</v>
      </c>
      <c r="B26" s="1"/>
      <c r="C26" s="1"/>
      <c r="D26" s="3">
        <f>SUM(D2:D25)</f>
        <v>90</v>
      </c>
      <c r="F26" s="5"/>
      <c r="G26" s="5"/>
      <c r="I26" t="s">
        <v>32</v>
      </c>
    </row>
    <row r="27" spans="1:7" ht="15">
      <c r="A27" s="5"/>
      <c r="B27" s="5"/>
      <c r="C27" s="5"/>
      <c r="D27" s="5"/>
      <c r="E27" s="5"/>
      <c r="F27" s="5"/>
      <c r="G27" s="5"/>
    </row>
    <row r="28" spans="1:7" ht="15">
      <c r="A28" s="25" t="s">
        <v>33</v>
      </c>
      <c r="B28" s="5"/>
      <c r="C28" s="5"/>
      <c r="D28" s="5"/>
      <c r="E28" s="5"/>
      <c r="F28" s="5"/>
      <c r="G28" s="5"/>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BE41"/>
  <sheetViews>
    <sheetView tabSelected="1" zoomScalePageLayoutView="0" workbookViewId="0" topLeftCell="A1">
      <selection activeCell="C2" sqref="C2:C25"/>
    </sheetView>
  </sheetViews>
  <sheetFormatPr defaultColWidth="9.140625" defaultRowHeight="15"/>
  <cols>
    <col min="1" max="1" width="7.7109375" style="0" customWidth="1"/>
    <col min="2" max="2" width="9.00390625" style="0" customWidth="1"/>
    <col min="3" max="3" width="14.28125" style="0" customWidth="1"/>
    <col min="5" max="5" width="12.7109375" style="0" customWidth="1"/>
    <col min="6" max="6" width="3.7109375" style="0" customWidth="1"/>
    <col min="8" max="8" width="12.140625" style="0" customWidth="1"/>
    <col min="9" max="9" width="4.57421875" style="0" customWidth="1"/>
    <col min="11" max="11" width="12.140625" style="0" customWidth="1"/>
    <col min="12" max="12" width="4.57421875" style="0" customWidth="1"/>
    <col min="14" max="14" width="12.00390625" style="0" customWidth="1"/>
    <col min="15" max="15" width="4.57421875" style="0" customWidth="1"/>
    <col min="17" max="17" width="13.00390625" style="0" customWidth="1"/>
    <col min="18" max="18" width="4.57421875" style="0" customWidth="1"/>
    <col min="20" max="20" width="12.140625" style="0" customWidth="1"/>
    <col min="21" max="21" width="6.140625" style="0" customWidth="1"/>
    <col min="22" max="22" width="8.8515625" style="0" customWidth="1"/>
    <col min="24" max="24" width="12.140625" style="0" customWidth="1"/>
    <col min="25" max="25" width="4.57421875" style="0" customWidth="1"/>
    <col min="27" max="27" width="12.28125" style="0" customWidth="1"/>
    <col min="28" max="28" width="4.57421875" style="0" customWidth="1"/>
    <col min="30" max="30" width="11.8515625" style="0" customWidth="1"/>
    <col min="31" max="31" width="4.57421875" style="0" customWidth="1"/>
    <col min="33" max="33" width="11.00390625" style="0" customWidth="1"/>
    <col min="34" max="34" width="3.140625" style="0" customWidth="1"/>
    <col min="36" max="36" width="12.00390625" style="0" customWidth="1"/>
    <col min="37" max="37" width="3.28125" style="0" customWidth="1"/>
    <col min="39" max="39" width="13.00390625" style="0" customWidth="1"/>
    <col min="40" max="40" width="6.140625" style="0" customWidth="1"/>
    <col min="41" max="41" width="9.421875" style="0" customWidth="1"/>
    <col min="43" max="43" width="12.00390625" style="0" customWidth="1"/>
    <col min="44" max="44" width="3.421875" style="0" customWidth="1"/>
    <col min="46" max="46" width="13.28125" style="0" customWidth="1"/>
    <col min="47" max="47" width="3.00390625" style="0" customWidth="1"/>
    <col min="49" max="49" width="11.57421875" style="0" customWidth="1"/>
    <col min="50" max="50" width="3.00390625" style="0" customWidth="1"/>
    <col min="52" max="52" width="11.00390625" style="0" customWidth="1"/>
    <col min="53" max="53" width="3.57421875" style="0" customWidth="1"/>
    <col min="55" max="55" width="12.00390625" style="0" customWidth="1"/>
    <col min="56" max="56" width="6.140625" style="0" customWidth="1"/>
    <col min="57" max="57" width="8.7109375" style="0" customWidth="1"/>
  </cols>
  <sheetData>
    <row r="1" spans="1:57" ht="15">
      <c r="A1" s="2" t="s">
        <v>10</v>
      </c>
      <c r="B1" s="2" t="s">
        <v>85</v>
      </c>
      <c r="C1" s="2" t="s">
        <v>18</v>
      </c>
      <c r="D1" s="2" t="s">
        <v>11</v>
      </c>
      <c r="E1" s="2" t="s">
        <v>101</v>
      </c>
      <c r="F1" s="2"/>
      <c r="G1" s="2" t="s">
        <v>11</v>
      </c>
      <c r="H1" s="2" t="s">
        <v>101</v>
      </c>
      <c r="I1" s="2"/>
      <c r="J1" s="2" t="s">
        <v>11</v>
      </c>
      <c r="K1" s="2" t="s">
        <v>101</v>
      </c>
      <c r="L1" s="2"/>
      <c r="M1" s="2" t="s">
        <v>11</v>
      </c>
      <c r="N1" s="2" t="s">
        <v>101</v>
      </c>
      <c r="O1" s="2"/>
      <c r="P1" s="2" t="s">
        <v>11</v>
      </c>
      <c r="Q1" s="2" t="s">
        <v>101</v>
      </c>
      <c r="R1" s="2"/>
      <c r="S1" s="2" t="s">
        <v>11</v>
      </c>
      <c r="T1" s="2" t="s">
        <v>101</v>
      </c>
      <c r="U1" s="2" t="s">
        <v>10</v>
      </c>
      <c r="V1" s="2" t="s">
        <v>85</v>
      </c>
      <c r="W1" s="8" t="s">
        <v>11</v>
      </c>
      <c r="X1" s="2" t="s">
        <v>101</v>
      </c>
      <c r="Y1" s="2"/>
      <c r="Z1" s="2" t="s">
        <v>11</v>
      </c>
      <c r="AA1" s="2" t="s">
        <v>101</v>
      </c>
      <c r="AB1" s="2"/>
      <c r="AC1" s="2" t="s">
        <v>11</v>
      </c>
      <c r="AD1" s="2" t="s">
        <v>101</v>
      </c>
      <c r="AE1" s="2"/>
      <c r="AF1" s="2" t="s">
        <v>11</v>
      </c>
      <c r="AG1" s="2" t="s">
        <v>101</v>
      </c>
      <c r="AH1" s="2"/>
      <c r="AI1" s="2" t="s">
        <v>11</v>
      </c>
      <c r="AJ1" s="2" t="s">
        <v>101</v>
      </c>
      <c r="AK1" s="2"/>
      <c r="AL1" s="2" t="s">
        <v>11</v>
      </c>
      <c r="AM1" s="2" t="s">
        <v>101</v>
      </c>
      <c r="AN1" s="2" t="s">
        <v>10</v>
      </c>
      <c r="AO1" s="2" t="s">
        <v>85</v>
      </c>
      <c r="AP1" s="2" t="s">
        <v>11</v>
      </c>
      <c r="AQ1" s="2" t="s">
        <v>101</v>
      </c>
      <c r="AR1" s="2"/>
      <c r="AS1" s="2" t="s">
        <v>11</v>
      </c>
      <c r="AT1" s="2" t="s">
        <v>101</v>
      </c>
      <c r="AU1" s="2"/>
      <c r="AV1" s="8" t="s">
        <v>11</v>
      </c>
      <c r="AW1" s="2" t="s">
        <v>101</v>
      </c>
      <c r="AX1" s="2"/>
      <c r="AY1" s="2" t="s">
        <v>11</v>
      </c>
      <c r="AZ1" s="2" t="s">
        <v>101</v>
      </c>
      <c r="BA1" s="2"/>
      <c r="BB1" s="2" t="s">
        <v>11</v>
      </c>
      <c r="BC1" s="2" t="s">
        <v>101</v>
      </c>
      <c r="BD1" s="2" t="s">
        <v>10</v>
      </c>
      <c r="BE1" s="2" t="s">
        <v>85</v>
      </c>
    </row>
    <row r="2" spans="1:57" ht="15">
      <c r="A2" s="1" t="s">
        <v>9</v>
      </c>
      <c r="B2" s="1">
        <v>13</v>
      </c>
      <c r="C2" s="18">
        <v>41106</v>
      </c>
      <c r="D2" s="1">
        <v>3.75</v>
      </c>
      <c r="E2" s="3">
        <f>+D2</f>
        <v>3.75</v>
      </c>
      <c r="F2" s="8"/>
      <c r="G2" s="1">
        <v>4.07</v>
      </c>
      <c r="H2" s="9">
        <f>+G2</f>
        <v>4.07</v>
      </c>
      <c r="I2" s="2"/>
      <c r="J2" s="3">
        <v>4.4</v>
      </c>
      <c r="K2" s="10">
        <f>+J2</f>
        <v>4.4</v>
      </c>
      <c r="L2" s="2"/>
      <c r="M2" s="1">
        <v>4.69</v>
      </c>
      <c r="N2" s="10">
        <f>+M2</f>
        <v>4.69</v>
      </c>
      <c r="O2" s="2"/>
      <c r="P2" s="15">
        <v>5</v>
      </c>
      <c r="Q2" s="10">
        <f>+P2</f>
        <v>5</v>
      </c>
      <c r="R2" s="2"/>
      <c r="S2" s="1">
        <v>5.32</v>
      </c>
      <c r="T2" s="10">
        <f>+S2</f>
        <v>5.32</v>
      </c>
      <c r="U2" s="1" t="s">
        <v>9</v>
      </c>
      <c r="V2" s="1">
        <v>13</v>
      </c>
      <c r="W2" s="3">
        <v>5.63</v>
      </c>
      <c r="X2" s="10">
        <f>+W2</f>
        <v>5.63</v>
      </c>
      <c r="Y2" s="2"/>
      <c r="Z2" s="1">
        <v>5.94</v>
      </c>
      <c r="AA2" s="10">
        <f>+Z2</f>
        <v>5.94</v>
      </c>
      <c r="AB2" s="2"/>
      <c r="AC2" s="1">
        <v>6.25</v>
      </c>
      <c r="AD2" s="10">
        <f>+AC2</f>
        <v>6.25</v>
      </c>
      <c r="AE2" s="2"/>
      <c r="AF2" s="1">
        <v>6.57</v>
      </c>
      <c r="AG2" s="10">
        <f>+AF2</f>
        <v>6.57</v>
      </c>
      <c r="AH2" s="2"/>
      <c r="AI2" s="3">
        <v>6.9</v>
      </c>
      <c r="AJ2" s="10">
        <f>+AI2</f>
        <v>6.9</v>
      </c>
      <c r="AK2" s="2"/>
      <c r="AL2" s="1">
        <v>7.19</v>
      </c>
      <c r="AM2" s="10">
        <f>+AL2</f>
        <v>7.19</v>
      </c>
      <c r="AN2" s="1" t="s">
        <v>9</v>
      </c>
      <c r="AO2" s="1">
        <v>13</v>
      </c>
      <c r="AP2" s="3">
        <v>7.5</v>
      </c>
      <c r="AQ2" s="10">
        <f>+AP2</f>
        <v>7.5</v>
      </c>
      <c r="AR2" s="2"/>
      <c r="AS2" s="3">
        <v>7.82</v>
      </c>
      <c r="AT2" s="10">
        <f>+AS2</f>
        <v>7.82</v>
      </c>
      <c r="AU2" s="2"/>
      <c r="AV2" s="1">
        <v>8.13</v>
      </c>
      <c r="AW2" s="10">
        <f>+AV2</f>
        <v>8.13</v>
      </c>
      <c r="AX2" s="2"/>
      <c r="AY2" s="1">
        <v>8.44</v>
      </c>
      <c r="AZ2" s="10">
        <f>+AY2</f>
        <v>8.44</v>
      </c>
      <c r="BA2" s="2"/>
      <c r="BB2" s="1">
        <v>8.75</v>
      </c>
      <c r="BC2" s="10">
        <f>+BB2</f>
        <v>8.75</v>
      </c>
      <c r="BD2" s="1" t="s">
        <v>9</v>
      </c>
      <c r="BE2" s="1">
        <v>13</v>
      </c>
    </row>
    <row r="3" spans="1:57" ht="15">
      <c r="A3" s="1" t="s">
        <v>9</v>
      </c>
      <c r="B3" s="1">
        <v>14</v>
      </c>
      <c r="C3" s="18">
        <v>41121</v>
      </c>
      <c r="D3" s="1">
        <v>3.75</v>
      </c>
      <c r="E3" s="3">
        <f>+D3+E2</f>
        <v>7.5</v>
      </c>
      <c r="F3" s="8"/>
      <c r="G3" s="1">
        <v>4.07</v>
      </c>
      <c r="H3" s="9">
        <f>+G3+H2</f>
        <v>8.14</v>
      </c>
      <c r="I3" s="2"/>
      <c r="J3" s="3">
        <v>4.4</v>
      </c>
      <c r="K3" s="10">
        <f>+J3+K2</f>
        <v>8.8</v>
      </c>
      <c r="L3" s="2"/>
      <c r="M3" s="1">
        <v>4.69</v>
      </c>
      <c r="N3" s="10">
        <f>+M3+N2</f>
        <v>9.38</v>
      </c>
      <c r="O3" s="2"/>
      <c r="P3" s="15">
        <v>5</v>
      </c>
      <c r="Q3" s="10">
        <f>+P3+Q2</f>
        <v>10</v>
      </c>
      <c r="R3" s="2"/>
      <c r="S3" s="1">
        <v>5.32</v>
      </c>
      <c r="T3" s="10">
        <f>+S3+T2</f>
        <v>10.64</v>
      </c>
      <c r="U3" s="1" t="s">
        <v>9</v>
      </c>
      <c r="V3" s="1">
        <v>14</v>
      </c>
      <c r="W3" s="3">
        <v>5.63</v>
      </c>
      <c r="X3" s="10">
        <f>+W3+X2</f>
        <v>11.26</v>
      </c>
      <c r="Y3" s="2"/>
      <c r="Z3" s="1">
        <v>5.94</v>
      </c>
      <c r="AA3" s="10">
        <f>+Z3+AA2</f>
        <v>11.88</v>
      </c>
      <c r="AB3" s="2"/>
      <c r="AC3" s="1">
        <v>6.25</v>
      </c>
      <c r="AD3" s="10">
        <f>+AC3+AD2</f>
        <v>12.5</v>
      </c>
      <c r="AE3" s="2"/>
      <c r="AF3" s="1">
        <v>6.57</v>
      </c>
      <c r="AG3" s="10">
        <f>+AF3+AG2</f>
        <v>13.14</v>
      </c>
      <c r="AH3" s="2"/>
      <c r="AI3" s="3">
        <v>6.9</v>
      </c>
      <c r="AJ3" s="10">
        <f>+AI3+AJ2</f>
        <v>13.8</v>
      </c>
      <c r="AK3" s="2"/>
      <c r="AL3" s="1">
        <v>7.19</v>
      </c>
      <c r="AM3" s="10">
        <f>+AL3+AM2</f>
        <v>14.38</v>
      </c>
      <c r="AN3" s="1" t="s">
        <v>9</v>
      </c>
      <c r="AO3" s="1">
        <v>14</v>
      </c>
      <c r="AP3" s="3">
        <v>7.5</v>
      </c>
      <c r="AQ3" s="10">
        <f>+AP3+AQ2</f>
        <v>15</v>
      </c>
      <c r="AR3" s="2"/>
      <c r="AS3" s="3">
        <v>7.82</v>
      </c>
      <c r="AT3" s="10">
        <f>+AS3+AT2</f>
        <v>15.64</v>
      </c>
      <c r="AU3" s="2"/>
      <c r="AV3" s="1">
        <v>8.13</v>
      </c>
      <c r="AW3" s="10">
        <f>+AV3+AW2</f>
        <v>16.26</v>
      </c>
      <c r="AX3" s="2"/>
      <c r="AY3" s="1">
        <v>8.44</v>
      </c>
      <c r="AZ3" s="10">
        <f>+AY3+AZ2</f>
        <v>16.88</v>
      </c>
      <c r="BA3" s="2"/>
      <c r="BB3" s="1">
        <v>8.75</v>
      </c>
      <c r="BC3" s="10">
        <f>+BB3+BC2</f>
        <v>17.5</v>
      </c>
      <c r="BD3" s="1" t="s">
        <v>9</v>
      </c>
      <c r="BE3" s="1">
        <v>14</v>
      </c>
    </row>
    <row r="4" spans="1:57" ht="15">
      <c r="A4" s="1" t="s">
        <v>9</v>
      </c>
      <c r="B4" s="1">
        <v>15</v>
      </c>
      <c r="C4" s="18">
        <v>41137</v>
      </c>
      <c r="D4" s="1">
        <v>3.75</v>
      </c>
      <c r="E4" s="3">
        <f aca="true" t="shared" si="0" ref="E4:E25">+D4+E3</f>
        <v>11.25</v>
      </c>
      <c r="F4" s="8"/>
      <c r="G4" s="1">
        <v>4.07</v>
      </c>
      <c r="H4" s="9">
        <f aca="true" t="shared" si="1" ref="H4:H25">+G4+H3</f>
        <v>12.21</v>
      </c>
      <c r="I4" s="2"/>
      <c r="J4" s="3">
        <v>4.4</v>
      </c>
      <c r="K4" s="10">
        <f aca="true" t="shared" si="2" ref="K4:K25">+J4+K3</f>
        <v>13.200000000000001</v>
      </c>
      <c r="L4" s="2"/>
      <c r="M4" s="1">
        <v>4.69</v>
      </c>
      <c r="N4" s="10">
        <f aca="true" t="shared" si="3" ref="N4:N25">+M4+N3</f>
        <v>14.07</v>
      </c>
      <c r="O4" s="2"/>
      <c r="P4" s="15">
        <v>5</v>
      </c>
      <c r="Q4" s="10">
        <f aca="true" t="shared" si="4" ref="Q4:Q25">+P4+Q3</f>
        <v>15</v>
      </c>
      <c r="R4" s="2"/>
      <c r="S4" s="1">
        <v>5.32</v>
      </c>
      <c r="T4" s="10">
        <f aca="true" t="shared" si="5" ref="T4:T25">+S4+T3</f>
        <v>15.96</v>
      </c>
      <c r="U4" s="1" t="s">
        <v>9</v>
      </c>
      <c r="V4" s="1">
        <v>15</v>
      </c>
      <c r="W4" s="3">
        <v>5.63</v>
      </c>
      <c r="X4" s="10">
        <f aca="true" t="shared" si="6" ref="X4:X25">+W4+X3</f>
        <v>16.89</v>
      </c>
      <c r="Y4" s="2"/>
      <c r="Z4" s="1">
        <v>5.94</v>
      </c>
      <c r="AA4" s="10">
        <f aca="true" t="shared" si="7" ref="AA4:AA25">+Z4+AA3</f>
        <v>17.82</v>
      </c>
      <c r="AB4" s="2"/>
      <c r="AC4" s="1">
        <v>6.25</v>
      </c>
      <c r="AD4" s="10">
        <f aca="true" t="shared" si="8" ref="AD4:AD25">+AC4+AD3</f>
        <v>18.75</v>
      </c>
      <c r="AE4" s="2"/>
      <c r="AF4" s="1">
        <v>6.57</v>
      </c>
      <c r="AG4" s="10">
        <f aca="true" t="shared" si="9" ref="AG4:AG25">+AF4+AG3</f>
        <v>19.71</v>
      </c>
      <c r="AH4" s="2"/>
      <c r="AI4" s="3">
        <v>6.9</v>
      </c>
      <c r="AJ4" s="10">
        <f aca="true" t="shared" si="10" ref="AJ4:AJ25">+AI4+AJ3</f>
        <v>20.700000000000003</v>
      </c>
      <c r="AK4" s="2"/>
      <c r="AL4" s="1">
        <v>7.19</v>
      </c>
      <c r="AM4" s="10">
        <f aca="true" t="shared" si="11" ref="AM4:AM25">+AL4+AM3</f>
        <v>21.57</v>
      </c>
      <c r="AN4" s="1" t="s">
        <v>9</v>
      </c>
      <c r="AO4" s="1">
        <v>15</v>
      </c>
      <c r="AP4" s="3">
        <v>7.5</v>
      </c>
      <c r="AQ4" s="10">
        <f aca="true" t="shared" si="12" ref="AQ4:AQ25">+AP4+AQ3</f>
        <v>22.5</v>
      </c>
      <c r="AR4" s="2"/>
      <c r="AS4" s="3">
        <v>7.82</v>
      </c>
      <c r="AT4" s="10">
        <f aca="true" t="shared" si="13" ref="AT4:AT25">+AS4+AT3</f>
        <v>23.46</v>
      </c>
      <c r="AU4" s="2"/>
      <c r="AV4" s="1">
        <v>8.13</v>
      </c>
      <c r="AW4" s="10">
        <f aca="true" t="shared" si="14" ref="AW4:AW25">+AV4+AW3</f>
        <v>24.39</v>
      </c>
      <c r="AX4" s="2"/>
      <c r="AY4" s="1">
        <v>8.44</v>
      </c>
      <c r="AZ4" s="10">
        <f aca="true" t="shared" si="15" ref="AZ4:AZ25">+AY4+AZ3</f>
        <v>25.32</v>
      </c>
      <c r="BA4" s="2"/>
      <c r="BB4" s="1">
        <v>8.75</v>
      </c>
      <c r="BC4" s="10">
        <f aca="true" t="shared" si="16" ref="BC4:BC25">+BB4+BC3</f>
        <v>26.25</v>
      </c>
      <c r="BD4" s="1" t="s">
        <v>9</v>
      </c>
      <c r="BE4" s="1">
        <v>15</v>
      </c>
    </row>
    <row r="5" spans="1:57" ht="15">
      <c r="A5" s="1" t="s">
        <v>9</v>
      </c>
      <c r="B5" s="1">
        <v>16</v>
      </c>
      <c r="C5" s="18">
        <v>41152</v>
      </c>
      <c r="D5" s="1">
        <v>3.75</v>
      </c>
      <c r="E5" s="3">
        <f t="shared" si="0"/>
        <v>15</v>
      </c>
      <c r="F5" s="8"/>
      <c r="G5" s="1">
        <v>4.07</v>
      </c>
      <c r="H5" s="9">
        <f t="shared" si="1"/>
        <v>16.28</v>
      </c>
      <c r="I5" s="2"/>
      <c r="J5" s="3">
        <v>4.4</v>
      </c>
      <c r="K5" s="10">
        <f t="shared" si="2"/>
        <v>17.6</v>
      </c>
      <c r="L5" s="2"/>
      <c r="M5" s="1">
        <v>4.69</v>
      </c>
      <c r="N5" s="10">
        <f t="shared" si="3"/>
        <v>18.76</v>
      </c>
      <c r="O5" s="2"/>
      <c r="P5" s="15">
        <v>5</v>
      </c>
      <c r="Q5" s="10">
        <f t="shared" si="4"/>
        <v>20</v>
      </c>
      <c r="R5" s="2"/>
      <c r="S5" s="1">
        <v>5.32</v>
      </c>
      <c r="T5" s="10">
        <f t="shared" si="5"/>
        <v>21.28</v>
      </c>
      <c r="U5" s="1" t="s">
        <v>9</v>
      </c>
      <c r="V5" s="1">
        <v>16</v>
      </c>
      <c r="W5" s="3">
        <v>5.63</v>
      </c>
      <c r="X5" s="10">
        <f t="shared" si="6"/>
        <v>22.52</v>
      </c>
      <c r="Y5" s="2"/>
      <c r="Z5" s="1">
        <v>5.94</v>
      </c>
      <c r="AA5" s="10">
        <f t="shared" si="7"/>
        <v>23.76</v>
      </c>
      <c r="AB5" s="2"/>
      <c r="AC5" s="1">
        <v>6.25</v>
      </c>
      <c r="AD5" s="10">
        <f t="shared" si="8"/>
        <v>25</v>
      </c>
      <c r="AE5" s="2"/>
      <c r="AF5" s="1">
        <v>6.57</v>
      </c>
      <c r="AG5" s="10">
        <f t="shared" si="9"/>
        <v>26.28</v>
      </c>
      <c r="AH5" s="2"/>
      <c r="AI5" s="3">
        <v>6.9</v>
      </c>
      <c r="AJ5" s="10">
        <f t="shared" si="10"/>
        <v>27.6</v>
      </c>
      <c r="AK5" s="2"/>
      <c r="AL5" s="1">
        <v>7.19</v>
      </c>
      <c r="AM5" s="10">
        <f t="shared" si="11"/>
        <v>28.76</v>
      </c>
      <c r="AN5" s="1" t="s">
        <v>9</v>
      </c>
      <c r="AO5" s="1">
        <v>16</v>
      </c>
      <c r="AP5" s="3">
        <v>7.5</v>
      </c>
      <c r="AQ5" s="10">
        <f t="shared" si="12"/>
        <v>30</v>
      </c>
      <c r="AR5" s="2"/>
      <c r="AS5" s="3">
        <v>7.82</v>
      </c>
      <c r="AT5" s="10">
        <f t="shared" si="13"/>
        <v>31.28</v>
      </c>
      <c r="AU5" s="2"/>
      <c r="AV5" s="1">
        <v>8.13</v>
      </c>
      <c r="AW5" s="10">
        <f t="shared" si="14"/>
        <v>32.52</v>
      </c>
      <c r="AX5" s="2"/>
      <c r="AY5" s="1">
        <v>8.44</v>
      </c>
      <c r="AZ5" s="10">
        <f t="shared" si="15"/>
        <v>33.76</v>
      </c>
      <c r="BA5" s="2"/>
      <c r="BB5" s="1">
        <v>8.75</v>
      </c>
      <c r="BC5" s="10">
        <f t="shared" si="16"/>
        <v>35</v>
      </c>
      <c r="BD5" s="1" t="s">
        <v>9</v>
      </c>
      <c r="BE5" s="1">
        <v>16</v>
      </c>
    </row>
    <row r="6" spans="1:57" ht="15">
      <c r="A6" s="1" t="s">
        <v>9</v>
      </c>
      <c r="B6" s="1">
        <v>17</v>
      </c>
      <c r="C6" s="18">
        <v>41166</v>
      </c>
      <c r="D6" s="1">
        <v>3.75</v>
      </c>
      <c r="E6" s="3">
        <f t="shared" si="0"/>
        <v>18.75</v>
      </c>
      <c r="F6" s="8"/>
      <c r="G6" s="1">
        <v>4.07</v>
      </c>
      <c r="H6" s="9">
        <f t="shared" si="1"/>
        <v>20.35</v>
      </c>
      <c r="I6" s="2"/>
      <c r="J6" s="3">
        <v>4.4</v>
      </c>
      <c r="K6" s="10">
        <f t="shared" si="2"/>
        <v>22</v>
      </c>
      <c r="L6" s="2"/>
      <c r="M6" s="1">
        <v>4.69</v>
      </c>
      <c r="N6" s="10">
        <f t="shared" si="3"/>
        <v>23.450000000000003</v>
      </c>
      <c r="O6" s="2"/>
      <c r="P6" s="15">
        <v>5</v>
      </c>
      <c r="Q6" s="10">
        <f t="shared" si="4"/>
        <v>25</v>
      </c>
      <c r="R6" s="2"/>
      <c r="S6" s="1">
        <v>5.32</v>
      </c>
      <c r="T6" s="10">
        <f t="shared" si="5"/>
        <v>26.6</v>
      </c>
      <c r="U6" s="1" t="s">
        <v>9</v>
      </c>
      <c r="V6" s="1">
        <v>17</v>
      </c>
      <c r="W6" s="3">
        <v>5.63</v>
      </c>
      <c r="X6" s="10">
        <f t="shared" si="6"/>
        <v>28.15</v>
      </c>
      <c r="Y6" s="2"/>
      <c r="Z6" s="1">
        <v>5.94</v>
      </c>
      <c r="AA6" s="10">
        <f t="shared" si="7"/>
        <v>29.700000000000003</v>
      </c>
      <c r="AB6" s="2"/>
      <c r="AC6" s="1">
        <v>6.25</v>
      </c>
      <c r="AD6" s="10">
        <f t="shared" si="8"/>
        <v>31.25</v>
      </c>
      <c r="AE6" s="2"/>
      <c r="AF6" s="1">
        <v>6.57</v>
      </c>
      <c r="AG6" s="10">
        <f t="shared" si="9"/>
        <v>32.85</v>
      </c>
      <c r="AH6" s="2"/>
      <c r="AI6" s="3">
        <v>6.9</v>
      </c>
      <c r="AJ6" s="10">
        <f t="shared" si="10"/>
        <v>34.5</v>
      </c>
      <c r="AK6" s="2"/>
      <c r="AL6" s="1">
        <v>7.19</v>
      </c>
      <c r="AM6" s="10">
        <f t="shared" si="11"/>
        <v>35.95</v>
      </c>
      <c r="AN6" s="1" t="s">
        <v>9</v>
      </c>
      <c r="AO6" s="1">
        <v>17</v>
      </c>
      <c r="AP6" s="3">
        <v>7.5</v>
      </c>
      <c r="AQ6" s="10">
        <f t="shared" si="12"/>
        <v>37.5</v>
      </c>
      <c r="AR6" s="2"/>
      <c r="AS6" s="3">
        <v>7.82</v>
      </c>
      <c r="AT6" s="10">
        <f t="shared" si="13"/>
        <v>39.1</v>
      </c>
      <c r="AU6" s="2"/>
      <c r="AV6" s="1">
        <v>8.13</v>
      </c>
      <c r="AW6" s="10">
        <f t="shared" si="14"/>
        <v>40.650000000000006</v>
      </c>
      <c r="AX6" s="2"/>
      <c r="AY6" s="1">
        <v>8.44</v>
      </c>
      <c r="AZ6" s="10">
        <f t="shared" si="15"/>
        <v>42.199999999999996</v>
      </c>
      <c r="BA6" s="2"/>
      <c r="BB6" s="1">
        <v>8.75</v>
      </c>
      <c r="BC6" s="10">
        <f t="shared" si="16"/>
        <v>43.75</v>
      </c>
      <c r="BD6" s="1" t="s">
        <v>9</v>
      </c>
      <c r="BE6" s="1">
        <v>17</v>
      </c>
    </row>
    <row r="7" spans="1:57" ht="15">
      <c r="A7" s="1" t="s">
        <v>9</v>
      </c>
      <c r="B7" s="1">
        <v>18</v>
      </c>
      <c r="C7" s="18">
        <v>41180</v>
      </c>
      <c r="D7" s="1">
        <v>3.75</v>
      </c>
      <c r="E7" s="3">
        <f t="shared" si="0"/>
        <v>22.5</v>
      </c>
      <c r="F7" s="8"/>
      <c r="G7" s="1">
        <v>4.07</v>
      </c>
      <c r="H7" s="9">
        <f t="shared" si="1"/>
        <v>24.42</v>
      </c>
      <c r="I7" s="2"/>
      <c r="J7" s="3">
        <v>4.4</v>
      </c>
      <c r="K7" s="10">
        <f t="shared" si="2"/>
        <v>26.4</v>
      </c>
      <c r="L7" s="2"/>
      <c r="M7" s="1">
        <v>4.69</v>
      </c>
      <c r="N7" s="10">
        <f t="shared" si="3"/>
        <v>28.140000000000004</v>
      </c>
      <c r="O7" s="2"/>
      <c r="P7" s="15">
        <v>5</v>
      </c>
      <c r="Q7" s="10">
        <f t="shared" si="4"/>
        <v>30</v>
      </c>
      <c r="R7" s="2"/>
      <c r="S7" s="1">
        <v>5.32</v>
      </c>
      <c r="T7" s="10">
        <f t="shared" si="5"/>
        <v>31.92</v>
      </c>
      <c r="U7" s="1" t="s">
        <v>9</v>
      </c>
      <c r="V7" s="1">
        <v>18</v>
      </c>
      <c r="W7" s="3">
        <v>5.63</v>
      </c>
      <c r="X7" s="10">
        <f t="shared" si="6"/>
        <v>33.78</v>
      </c>
      <c r="Y7" s="2"/>
      <c r="Z7" s="1">
        <v>5.94</v>
      </c>
      <c r="AA7" s="10">
        <f t="shared" si="7"/>
        <v>35.64</v>
      </c>
      <c r="AB7" s="2"/>
      <c r="AC7" s="1">
        <v>6.25</v>
      </c>
      <c r="AD7" s="10">
        <f t="shared" si="8"/>
        <v>37.5</v>
      </c>
      <c r="AE7" s="2"/>
      <c r="AF7" s="1">
        <v>6.57</v>
      </c>
      <c r="AG7" s="10">
        <f t="shared" si="9"/>
        <v>39.42</v>
      </c>
      <c r="AH7" s="2"/>
      <c r="AI7" s="3">
        <v>6.9</v>
      </c>
      <c r="AJ7" s="10">
        <f t="shared" si="10"/>
        <v>41.4</v>
      </c>
      <c r="AK7" s="2"/>
      <c r="AL7" s="1">
        <v>7.19</v>
      </c>
      <c r="AM7" s="10">
        <f t="shared" si="11"/>
        <v>43.14</v>
      </c>
      <c r="AN7" s="1" t="s">
        <v>9</v>
      </c>
      <c r="AO7" s="1">
        <v>18</v>
      </c>
      <c r="AP7" s="3">
        <v>7.5</v>
      </c>
      <c r="AQ7" s="10">
        <f t="shared" si="12"/>
        <v>45</v>
      </c>
      <c r="AR7" s="2"/>
      <c r="AS7" s="3">
        <v>7.82</v>
      </c>
      <c r="AT7" s="10">
        <f t="shared" si="13"/>
        <v>46.92</v>
      </c>
      <c r="AU7" s="2"/>
      <c r="AV7" s="1">
        <v>8.13</v>
      </c>
      <c r="AW7" s="10">
        <f t="shared" si="14"/>
        <v>48.78000000000001</v>
      </c>
      <c r="AX7" s="2"/>
      <c r="AY7" s="1">
        <v>8.44</v>
      </c>
      <c r="AZ7" s="10">
        <f t="shared" si="15"/>
        <v>50.63999999999999</v>
      </c>
      <c r="BA7" s="2"/>
      <c r="BB7" s="1">
        <v>8.75</v>
      </c>
      <c r="BC7" s="10">
        <f t="shared" si="16"/>
        <v>52.5</v>
      </c>
      <c r="BD7" s="1" t="s">
        <v>9</v>
      </c>
      <c r="BE7" s="1">
        <v>18</v>
      </c>
    </row>
    <row r="8" spans="1:57" ht="15">
      <c r="A8" s="1" t="s">
        <v>9</v>
      </c>
      <c r="B8" s="1">
        <v>19</v>
      </c>
      <c r="C8" s="18">
        <v>41198</v>
      </c>
      <c r="D8" s="1">
        <v>3.75</v>
      </c>
      <c r="E8" s="3">
        <f t="shared" si="0"/>
        <v>26.25</v>
      </c>
      <c r="F8" s="8"/>
      <c r="G8" s="1">
        <v>4.07</v>
      </c>
      <c r="H8" s="9">
        <f t="shared" si="1"/>
        <v>28.490000000000002</v>
      </c>
      <c r="I8" s="2"/>
      <c r="J8" s="3">
        <v>4.4</v>
      </c>
      <c r="K8" s="10">
        <f t="shared" si="2"/>
        <v>30.799999999999997</v>
      </c>
      <c r="L8" s="2"/>
      <c r="M8" s="1">
        <v>4.69</v>
      </c>
      <c r="N8" s="10">
        <f t="shared" si="3"/>
        <v>32.830000000000005</v>
      </c>
      <c r="O8" s="2"/>
      <c r="P8" s="15">
        <v>5</v>
      </c>
      <c r="Q8" s="10">
        <f t="shared" si="4"/>
        <v>35</v>
      </c>
      <c r="R8" s="2"/>
      <c r="S8" s="1">
        <v>5.32</v>
      </c>
      <c r="T8" s="10">
        <f t="shared" si="5"/>
        <v>37.24</v>
      </c>
      <c r="U8" s="1" t="s">
        <v>9</v>
      </c>
      <c r="V8" s="1">
        <v>19</v>
      </c>
      <c r="W8" s="3">
        <v>5.63</v>
      </c>
      <c r="X8" s="10">
        <f t="shared" si="6"/>
        <v>39.410000000000004</v>
      </c>
      <c r="Y8" s="2"/>
      <c r="Z8" s="1">
        <v>5.94</v>
      </c>
      <c r="AA8" s="10">
        <f t="shared" si="7"/>
        <v>41.58</v>
      </c>
      <c r="AB8" s="2"/>
      <c r="AC8" s="1">
        <v>6.25</v>
      </c>
      <c r="AD8" s="10">
        <f t="shared" si="8"/>
        <v>43.75</v>
      </c>
      <c r="AE8" s="2"/>
      <c r="AF8" s="1">
        <v>6.57</v>
      </c>
      <c r="AG8" s="10">
        <f t="shared" si="9"/>
        <v>45.99</v>
      </c>
      <c r="AH8" s="2"/>
      <c r="AI8" s="3">
        <v>6.9</v>
      </c>
      <c r="AJ8" s="10">
        <f t="shared" si="10"/>
        <v>48.3</v>
      </c>
      <c r="AK8" s="2"/>
      <c r="AL8" s="1">
        <v>7.19</v>
      </c>
      <c r="AM8" s="10">
        <f t="shared" si="11"/>
        <v>50.33</v>
      </c>
      <c r="AN8" s="1" t="s">
        <v>9</v>
      </c>
      <c r="AO8" s="1">
        <v>19</v>
      </c>
      <c r="AP8" s="3">
        <v>7.5</v>
      </c>
      <c r="AQ8" s="10">
        <f t="shared" si="12"/>
        <v>52.5</v>
      </c>
      <c r="AR8" s="2"/>
      <c r="AS8" s="3">
        <v>7.82</v>
      </c>
      <c r="AT8" s="10">
        <f t="shared" si="13"/>
        <v>54.74</v>
      </c>
      <c r="AU8" s="2"/>
      <c r="AV8" s="1">
        <v>8.13</v>
      </c>
      <c r="AW8" s="10">
        <f t="shared" si="14"/>
        <v>56.91000000000001</v>
      </c>
      <c r="AX8" s="2"/>
      <c r="AY8" s="1">
        <v>8.44</v>
      </c>
      <c r="AZ8" s="10">
        <f t="shared" si="15"/>
        <v>59.07999999999999</v>
      </c>
      <c r="BA8" s="2"/>
      <c r="BB8" s="1">
        <v>8.75</v>
      </c>
      <c r="BC8" s="10">
        <f t="shared" si="16"/>
        <v>61.25</v>
      </c>
      <c r="BD8" s="1" t="s">
        <v>9</v>
      </c>
      <c r="BE8" s="1">
        <v>19</v>
      </c>
    </row>
    <row r="9" spans="1:57" ht="15">
      <c r="A9" s="1" t="s">
        <v>9</v>
      </c>
      <c r="B9" s="1">
        <v>20</v>
      </c>
      <c r="C9" s="18">
        <v>41213</v>
      </c>
      <c r="D9" s="1">
        <v>3.75</v>
      </c>
      <c r="E9" s="3">
        <f t="shared" si="0"/>
        <v>30</v>
      </c>
      <c r="F9" s="8"/>
      <c r="G9" s="1">
        <v>4.07</v>
      </c>
      <c r="H9" s="9">
        <f t="shared" si="1"/>
        <v>32.56</v>
      </c>
      <c r="I9" s="2"/>
      <c r="J9" s="3">
        <v>4.4</v>
      </c>
      <c r="K9" s="10">
        <f t="shared" si="2"/>
        <v>35.199999999999996</v>
      </c>
      <c r="L9" s="2"/>
      <c r="M9" s="1">
        <v>4.69</v>
      </c>
      <c r="N9" s="10">
        <f t="shared" si="3"/>
        <v>37.52</v>
      </c>
      <c r="O9" s="2"/>
      <c r="P9" s="15">
        <v>5</v>
      </c>
      <c r="Q9" s="10">
        <f t="shared" si="4"/>
        <v>40</v>
      </c>
      <c r="R9" s="2"/>
      <c r="S9" s="1">
        <v>5.32</v>
      </c>
      <c r="T9" s="10">
        <f t="shared" si="5"/>
        <v>42.56</v>
      </c>
      <c r="U9" s="1" t="s">
        <v>9</v>
      </c>
      <c r="V9" s="1">
        <v>20</v>
      </c>
      <c r="W9" s="3">
        <v>5.63</v>
      </c>
      <c r="X9" s="10">
        <f t="shared" si="6"/>
        <v>45.040000000000006</v>
      </c>
      <c r="Y9" s="2"/>
      <c r="Z9" s="1">
        <v>5.94</v>
      </c>
      <c r="AA9" s="10">
        <f t="shared" si="7"/>
        <v>47.519999999999996</v>
      </c>
      <c r="AB9" s="2"/>
      <c r="AC9" s="1">
        <v>6.25</v>
      </c>
      <c r="AD9" s="10">
        <f t="shared" si="8"/>
        <v>50</v>
      </c>
      <c r="AE9" s="2"/>
      <c r="AF9" s="1">
        <v>6.57</v>
      </c>
      <c r="AG9" s="10">
        <f t="shared" si="9"/>
        <v>52.56</v>
      </c>
      <c r="AH9" s="2"/>
      <c r="AI9" s="3">
        <v>6.9</v>
      </c>
      <c r="AJ9" s="10">
        <f t="shared" si="10"/>
        <v>55.199999999999996</v>
      </c>
      <c r="AK9" s="2"/>
      <c r="AL9" s="1">
        <v>7.19</v>
      </c>
      <c r="AM9" s="10">
        <f t="shared" si="11"/>
        <v>57.519999999999996</v>
      </c>
      <c r="AN9" s="1" t="s">
        <v>9</v>
      </c>
      <c r="AO9" s="1">
        <v>20</v>
      </c>
      <c r="AP9" s="3">
        <v>7.5</v>
      </c>
      <c r="AQ9" s="10">
        <f t="shared" si="12"/>
        <v>60</v>
      </c>
      <c r="AR9" s="2"/>
      <c r="AS9" s="3">
        <v>7.82</v>
      </c>
      <c r="AT9" s="10">
        <f t="shared" si="13"/>
        <v>62.56</v>
      </c>
      <c r="AU9" s="2"/>
      <c r="AV9" s="1">
        <v>8.13</v>
      </c>
      <c r="AW9" s="10">
        <f t="shared" si="14"/>
        <v>65.04</v>
      </c>
      <c r="AX9" s="2"/>
      <c r="AY9" s="1">
        <v>8.44</v>
      </c>
      <c r="AZ9" s="10">
        <f t="shared" si="15"/>
        <v>67.52</v>
      </c>
      <c r="BA9" s="2"/>
      <c r="BB9" s="1">
        <v>8.75</v>
      </c>
      <c r="BC9" s="10">
        <f t="shared" si="16"/>
        <v>70</v>
      </c>
      <c r="BD9" s="1" t="s">
        <v>9</v>
      </c>
      <c r="BE9" s="1">
        <v>20</v>
      </c>
    </row>
    <row r="10" spans="1:57" ht="15">
      <c r="A10" s="1" t="s">
        <v>9</v>
      </c>
      <c r="B10" s="1">
        <v>21</v>
      </c>
      <c r="C10" s="18">
        <v>41229</v>
      </c>
      <c r="D10" s="1">
        <v>3.75</v>
      </c>
      <c r="E10" s="3">
        <f t="shared" si="0"/>
        <v>33.75</v>
      </c>
      <c r="F10" s="8"/>
      <c r="G10" s="1">
        <v>4.07</v>
      </c>
      <c r="H10" s="9">
        <f t="shared" si="1"/>
        <v>36.63</v>
      </c>
      <c r="I10" s="2"/>
      <c r="J10" s="3">
        <v>4.4</v>
      </c>
      <c r="K10" s="10">
        <f t="shared" si="2"/>
        <v>39.599999999999994</v>
      </c>
      <c r="L10" s="2"/>
      <c r="M10" s="1">
        <v>4.69</v>
      </c>
      <c r="N10" s="10">
        <f t="shared" si="3"/>
        <v>42.21</v>
      </c>
      <c r="O10" s="2"/>
      <c r="P10" s="15">
        <v>5</v>
      </c>
      <c r="Q10" s="10">
        <f t="shared" si="4"/>
        <v>45</v>
      </c>
      <c r="R10" s="2"/>
      <c r="S10" s="1">
        <v>5.32</v>
      </c>
      <c r="T10" s="10">
        <f t="shared" si="5"/>
        <v>47.88</v>
      </c>
      <c r="U10" s="1" t="s">
        <v>9</v>
      </c>
      <c r="V10" s="1">
        <v>21</v>
      </c>
      <c r="W10" s="3">
        <v>5.63</v>
      </c>
      <c r="X10" s="10">
        <f t="shared" si="6"/>
        <v>50.67000000000001</v>
      </c>
      <c r="Y10" s="2"/>
      <c r="Z10" s="1">
        <v>5.94</v>
      </c>
      <c r="AA10" s="10">
        <f t="shared" si="7"/>
        <v>53.459999999999994</v>
      </c>
      <c r="AB10" s="2"/>
      <c r="AC10" s="1">
        <v>6.25</v>
      </c>
      <c r="AD10" s="10">
        <f t="shared" si="8"/>
        <v>56.25</v>
      </c>
      <c r="AE10" s="2"/>
      <c r="AF10" s="1">
        <v>6.57</v>
      </c>
      <c r="AG10" s="10">
        <f t="shared" si="9"/>
        <v>59.13</v>
      </c>
      <c r="AH10" s="2"/>
      <c r="AI10" s="3">
        <v>6.9</v>
      </c>
      <c r="AJ10" s="10">
        <f t="shared" si="10"/>
        <v>62.099999999999994</v>
      </c>
      <c r="AK10" s="2"/>
      <c r="AL10" s="1">
        <v>7.19</v>
      </c>
      <c r="AM10" s="10">
        <f t="shared" si="11"/>
        <v>64.71</v>
      </c>
      <c r="AN10" s="1" t="s">
        <v>9</v>
      </c>
      <c r="AO10" s="1">
        <v>21</v>
      </c>
      <c r="AP10" s="3">
        <v>7.5</v>
      </c>
      <c r="AQ10" s="10">
        <f t="shared" si="12"/>
        <v>67.5</v>
      </c>
      <c r="AR10" s="2"/>
      <c r="AS10" s="3">
        <v>7.82</v>
      </c>
      <c r="AT10" s="10">
        <f t="shared" si="13"/>
        <v>70.38</v>
      </c>
      <c r="AU10" s="2"/>
      <c r="AV10" s="1">
        <v>8.13</v>
      </c>
      <c r="AW10" s="10">
        <f t="shared" si="14"/>
        <v>73.17</v>
      </c>
      <c r="AX10" s="2"/>
      <c r="AY10" s="1">
        <v>8.44</v>
      </c>
      <c r="AZ10" s="10">
        <f t="shared" si="15"/>
        <v>75.96</v>
      </c>
      <c r="BA10" s="2"/>
      <c r="BB10" s="1">
        <v>8.75</v>
      </c>
      <c r="BC10" s="10">
        <f t="shared" si="16"/>
        <v>78.75</v>
      </c>
      <c r="BD10" s="1" t="s">
        <v>9</v>
      </c>
      <c r="BE10" s="1">
        <v>21</v>
      </c>
    </row>
    <row r="11" spans="1:57" ht="15">
      <c r="A11" s="1" t="s">
        <v>9</v>
      </c>
      <c r="B11" s="1">
        <v>22</v>
      </c>
      <c r="C11" s="18">
        <v>41243</v>
      </c>
      <c r="D11" s="1">
        <v>3.75</v>
      </c>
      <c r="E11" s="3">
        <f t="shared" si="0"/>
        <v>37.5</v>
      </c>
      <c r="F11" s="8"/>
      <c r="G11" s="1">
        <v>4.07</v>
      </c>
      <c r="H11" s="9">
        <f t="shared" si="1"/>
        <v>40.7</v>
      </c>
      <c r="I11" s="2"/>
      <c r="J11" s="3">
        <v>4.4</v>
      </c>
      <c r="K11" s="10">
        <f t="shared" si="2"/>
        <v>43.99999999999999</v>
      </c>
      <c r="L11" s="2"/>
      <c r="M11" s="1">
        <v>4.69</v>
      </c>
      <c r="N11" s="10">
        <f t="shared" si="3"/>
        <v>46.9</v>
      </c>
      <c r="O11" s="2"/>
      <c r="P11" s="15">
        <v>5</v>
      </c>
      <c r="Q11" s="10">
        <f t="shared" si="4"/>
        <v>50</v>
      </c>
      <c r="R11" s="2"/>
      <c r="S11" s="1">
        <v>5.32</v>
      </c>
      <c r="T11" s="10">
        <f t="shared" si="5"/>
        <v>53.2</v>
      </c>
      <c r="U11" s="1" t="s">
        <v>9</v>
      </c>
      <c r="V11" s="1">
        <v>22</v>
      </c>
      <c r="W11" s="3">
        <v>5.63</v>
      </c>
      <c r="X11" s="10">
        <f t="shared" si="6"/>
        <v>56.30000000000001</v>
      </c>
      <c r="Y11" s="2"/>
      <c r="Z11" s="1">
        <v>5.94</v>
      </c>
      <c r="AA11" s="10">
        <f t="shared" si="7"/>
        <v>59.39999999999999</v>
      </c>
      <c r="AB11" s="2"/>
      <c r="AC11" s="1">
        <v>6.25</v>
      </c>
      <c r="AD11" s="10">
        <f t="shared" si="8"/>
        <v>62.5</v>
      </c>
      <c r="AE11" s="2"/>
      <c r="AF11" s="1">
        <v>6.57</v>
      </c>
      <c r="AG11" s="10">
        <f t="shared" si="9"/>
        <v>65.7</v>
      </c>
      <c r="AH11" s="2"/>
      <c r="AI11" s="3">
        <v>6.9</v>
      </c>
      <c r="AJ11" s="10">
        <f t="shared" si="10"/>
        <v>69</v>
      </c>
      <c r="AK11" s="2"/>
      <c r="AL11" s="1">
        <v>7.19</v>
      </c>
      <c r="AM11" s="10">
        <f t="shared" si="11"/>
        <v>71.89999999999999</v>
      </c>
      <c r="AN11" s="1" t="s">
        <v>9</v>
      </c>
      <c r="AO11" s="1">
        <v>22</v>
      </c>
      <c r="AP11" s="3">
        <v>7.5</v>
      </c>
      <c r="AQ11" s="10">
        <f t="shared" si="12"/>
        <v>75</v>
      </c>
      <c r="AR11" s="2"/>
      <c r="AS11" s="3">
        <v>7.82</v>
      </c>
      <c r="AT11" s="10">
        <f t="shared" si="13"/>
        <v>78.19999999999999</v>
      </c>
      <c r="AU11" s="2"/>
      <c r="AV11" s="1">
        <v>8.13</v>
      </c>
      <c r="AW11" s="10">
        <f t="shared" si="14"/>
        <v>81.3</v>
      </c>
      <c r="AX11" s="2"/>
      <c r="AY11" s="1">
        <v>8.44</v>
      </c>
      <c r="AZ11" s="10">
        <f t="shared" si="15"/>
        <v>84.39999999999999</v>
      </c>
      <c r="BA11" s="2"/>
      <c r="BB11" s="1">
        <v>8.75</v>
      </c>
      <c r="BC11" s="10">
        <f t="shared" si="16"/>
        <v>87.5</v>
      </c>
      <c r="BD11" s="1" t="s">
        <v>9</v>
      </c>
      <c r="BE11" s="1">
        <v>22</v>
      </c>
    </row>
    <row r="12" spans="1:57" ht="15">
      <c r="A12" s="1" t="s">
        <v>9</v>
      </c>
      <c r="B12" s="1">
        <v>23</v>
      </c>
      <c r="C12" s="18">
        <v>41257</v>
      </c>
      <c r="D12" s="1">
        <v>3.75</v>
      </c>
      <c r="E12" s="3">
        <f t="shared" si="0"/>
        <v>41.25</v>
      </c>
      <c r="F12" s="8"/>
      <c r="G12" s="1">
        <v>4.07</v>
      </c>
      <c r="H12" s="9">
        <f t="shared" si="1"/>
        <v>44.77</v>
      </c>
      <c r="I12" s="2"/>
      <c r="J12" s="3">
        <v>4.4</v>
      </c>
      <c r="K12" s="10">
        <f t="shared" si="2"/>
        <v>48.39999999999999</v>
      </c>
      <c r="L12" s="2"/>
      <c r="M12" s="1">
        <v>4.69</v>
      </c>
      <c r="N12" s="10">
        <f t="shared" si="3"/>
        <v>51.589999999999996</v>
      </c>
      <c r="O12" s="2"/>
      <c r="P12" s="15">
        <v>5</v>
      </c>
      <c r="Q12" s="10">
        <f t="shared" si="4"/>
        <v>55</v>
      </c>
      <c r="R12" s="2"/>
      <c r="S12" s="1">
        <v>5.32</v>
      </c>
      <c r="T12" s="10">
        <f t="shared" si="5"/>
        <v>58.52</v>
      </c>
      <c r="U12" s="1" t="s">
        <v>9</v>
      </c>
      <c r="V12" s="1">
        <v>23</v>
      </c>
      <c r="W12" s="3">
        <v>5.63</v>
      </c>
      <c r="X12" s="10">
        <f t="shared" si="6"/>
        <v>61.930000000000014</v>
      </c>
      <c r="Y12" s="2"/>
      <c r="Z12" s="1">
        <v>5.94</v>
      </c>
      <c r="AA12" s="10">
        <f t="shared" si="7"/>
        <v>65.33999999999999</v>
      </c>
      <c r="AB12" s="2"/>
      <c r="AC12" s="1">
        <v>6.25</v>
      </c>
      <c r="AD12" s="10">
        <f t="shared" si="8"/>
        <v>68.75</v>
      </c>
      <c r="AE12" s="2"/>
      <c r="AF12" s="1">
        <v>6.57</v>
      </c>
      <c r="AG12" s="10">
        <f t="shared" si="9"/>
        <v>72.27000000000001</v>
      </c>
      <c r="AH12" s="2"/>
      <c r="AI12" s="3">
        <v>6.9</v>
      </c>
      <c r="AJ12" s="10">
        <f t="shared" si="10"/>
        <v>75.9</v>
      </c>
      <c r="AK12" s="2"/>
      <c r="AL12" s="1">
        <v>7.19</v>
      </c>
      <c r="AM12" s="10">
        <f t="shared" si="11"/>
        <v>79.08999999999999</v>
      </c>
      <c r="AN12" s="1" t="s">
        <v>9</v>
      </c>
      <c r="AO12" s="1">
        <v>23</v>
      </c>
      <c r="AP12" s="3">
        <v>7.5</v>
      </c>
      <c r="AQ12" s="10">
        <f t="shared" si="12"/>
        <v>82.5</v>
      </c>
      <c r="AR12" s="2"/>
      <c r="AS12" s="3">
        <v>7.82</v>
      </c>
      <c r="AT12" s="10">
        <f t="shared" si="13"/>
        <v>86.01999999999998</v>
      </c>
      <c r="AU12" s="2"/>
      <c r="AV12" s="1">
        <v>8.13</v>
      </c>
      <c r="AW12" s="10">
        <f t="shared" si="14"/>
        <v>89.42999999999999</v>
      </c>
      <c r="AX12" s="2"/>
      <c r="AY12" s="1">
        <v>8.44</v>
      </c>
      <c r="AZ12" s="10">
        <f t="shared" si="15"/>
        <v>92.83999999999999</v>
      </c>
      <c r="BA12" s="2"/>
      <c r="BB12" s="1">
        <v>8.75</v>
      </c>
      <c r="BC12" s="10">
        <f t="shared" si="16"/>
        <v>96.25</v>
      </c>
      <c r="BD12" s="1" t="s">
        <v>9</v>
      </c>
      <c r="BE12" s="1">
        <v>23</v>
      </c>
    </row>
    <row r="13" spans="1:57" ht="15">
      <c r="A13" s="1" t="s">
        <v>9</v>
      </c>
      <c r="B13" s="1">
        <v>24</v>
      </c>
      <c r="C13" s="18">
        <v>41274</v>
      </c>
      <c r="D13" s="1">
        <v>3.75</v>
      </c>
      <c r="E13" s="3">
        <f t="shared" si="0"/>
        <v>45</v>
      </c>
      <c r="F13" s="8"/>
      <c r="G13" s="1">
        <v>4.07</v>
      </c>
      <c r="H13" s="9">
        <f t="shared" si="1"/>
        <v>48.84</v>
      </c>
      <c r="I13" s="2"/>
      <c r="J13" s="3">
        <v>4.4</v>
      </c>
      <c r="K13" s="10">
        <f t="shared" si="2"/>
        <v>52.79999999999999</v>
      </c>
      <c r="L13" s="2"/>
      <c r="M13" s="1">
        <v>4.69</v>
      </c>
      <c r="N13" s="10">
        <f t="shared" si="3"/>
        <v>56.279999999999994</v>
      </c>
      <c r="O13" s="2"/>
      <c r="P13" s="15">
        <v>5</v>
      </c>
      <c r="Q13" s="10">
        <f t="shared" si="4"/>
        <v>60</v>
      </c>
      <c r="R13" s="2"/>
      <c r="S13" s="1">
        <v>5.32</v>
      </c>
      <c r="T13" s="10">
        <f t="shared" si="5"/>
        <v>63.84</v>
      </c>
      <c r="U13" s="1" t="s">
        <v>9</v>
      </c>
      <c r="V13" s="1">
        <v>24</v>
      </c>
      <c r="W13" s="3">
        <v>5.63</v>
      </c>
      <c r="X13" s="10">
        <f t="shared" si="6"/>
        <v>67.56000000000002</v>
      </c>
      <c r="Y13" s="2"/>
      <c r="Z13" s="1">
        <v>5.94</v>
      </c>
      <c r="AA13" s="10">
        <f t="shared" si="7"/>
        <v>71.27999999999999</v>
      </c>
      <c r="AB13" s="2"/>
      <c r="AC13" s="1">
        <v>6.25</v>
      </c>
      <c r="AD13" s="10">
        <f t="shared" si="8"/>
        <v>75</v>
      </c>
      <c r="AE13" s="2"/>
      <c r="AF13" s="1">
        <v>6.57</v>
      </c>
      <c r="AG13" s="10">
        <f t="shared" si="9"/>
        <v>78.84</v>
      </c>
      <c r="AH13" s="2"/>
      <c r="AI13" s="3">
        <v>6.9</v>
      </c>
      <c r="AJ13" s="10">
        <f t="shared" si="10"/>
        <v>82.80000000000001</v>
      </c>
      <c r="AK13" s="2"/>
      <c r="AL13" s="1">
        <v>7.19</v>
      </c>
      <c r="AM13" s="10">
        <f t="shared" si="11"/>
        <v>86.27999999999999</v>
      </c>
      <c r="AN13" s="1" t="s">
        <v>9</v>
      </c>
      <c r="AO13" s="1">
        <v>24</v>
      </c>
      <c r="AP13" s="3">
        <v>7.5</v>
      </c>
      <c r="AQ13" s="10">
        <f t="shared" si="12"/>
        <v>90</v>
      </c>
      <c r="AR13" s="2"/>
      <c r="AS13" s="3">
        <v>7.82</v>
      </c>
      <c r="AT13" s="10">
        <f t="shared" si="13"/>
        <v>93.83999999999997</v>
      </c>
      <c r="AU13" s="2"/>
      <c r="AV13" s="1">
        <v>8.13</v>
      </c>
      <c r="AW13" s="10">
        <f t="shared" si="14"/>
        <v>97.55999999999999</v>
      </c>
      <c r="AX13" s="2"/>
      <c r="AY13" s="1">
        <v>8.44</v>
      </c>
      <c r="AZ13" s="10">
        <f t="shared" si="15"/>
        <v>101.27999999999999</v>
      </c>
      <c r="BA13" s="2"/>
      <c r="BB13" s="1">
        <v>8.75</v>
      </c>
      <c r="BC13" s="10">
        <f t="shared" si="16"/>
        <v>105</v>
      </c>
      <c r="BD13" s="1" t="s">
        <v>9</v>
      </c>
      <c r="BE13" s="1">
        <v>24</v>
      </c>
    </row>
    <row r="14" spans="1:57" ht="15">
      <c r="A14" s="1" t="s">
        <v>9</v>
      </c>
      <c r="B14" s="1">
        <v>1</v>
      </c>
      <c r="C14" s="18">
        <v>40924</v>
      </c>
      <c r="D14" s="1">
        <v>3.75</v>
      </c>
      <c r="E14" s="3">
        <f t="shared" si="0"/>
        <v>48.75</v>
      </c>
      <c r="F14" s="8"/>
      <c r="G14" s="1">
        <v>4.07</v>
      </c>
      <c r="H14" s="9">
        <f t="shared" si="1"/>
        <v>52.910000000000004</v>
      </c>
      <c r="I14" s="2"/>
      <c r="J14" s="3">
        <v>4.4</v>
      </c>
      <c r="K14" s="10">
        <f t="shared" si="2"/>
        <v>57.19999999999999</v>
      </c>
      <c r="L14" s="2"/>
      <c r="M14" s="1">
        <v>4.69</v>
      </c>
      <c r="N14" s="10">
        <f t="shared" si="3"/>
        <v>60.96999999999999</v>
      </c>
      <c r="O14" s="2"/>
      <c r="P14" s="15">
        <v>5</v>
      </c>
      <c r="Q14" s="10">
        <f t="shared" si="4"/>
        <v>65</v>
      </c>
      <c r="R14" s="2"/>
      <c r="S14" s="1">
        <v>5.32</v>
      </c>
      <c r="T14" s="10">
        <f t="shared" si="5"/>
        <v>69.16</v>
      </c>
      <c r="U14" s="1" t="s">
        <v>9</v>
      </c>
      <c r="V14" s="1">
        <v>1</v>
      </c>
      <c r="W14" s="3">
        <v>5.63</v>
      </c>
      <c r="X14" s="10">
        <f t="shared" si="6"/>
        <v>73.19000000000001</v>
      </c>
      <c r="Y14" s="2"/>
      <c r="Z14" s="1">
        <v>5.94</v>
      </c>
      <c r="AA14" s="10">
        <f t="shared" si="7"/>
        <v>77.21999999999998</v>
      </c>
      <c r="AB14" s="2"/>
      <c r="AC14" s="1">
        <v>6.25</v>
      </c>
      <c r="AD14" s="10">
        <f t="shared" si="8"/>
        <v>81.25</v>
      </c>
      <c r="AE14" s="2"/>
      <c r="AF14" s="1">
        <v>6.57</v>
      </c>
      <c r="AG14" s="10">
        <f t="shared" si="9"/>
        <v>85.41</v>
      </c>
      <c r="AH14" s="2"/>
      <c r="AI14" s="3">
        <v>6.9</v>
      </c>
      <c r="AJ14" s="10">
        <f t="shared" si="10"/>
        <v>89.70000000000002</v>
      </c>
      <c r="AK14" s="2"/>
      <c r="AL14" s="1">
        <v>7.19</v>
      </c>
      <c r="AM14" s="10">
        <f t="shared" si="11"/>
        <v>93.46999999999998</v>
      </c>
      <c r="AN14" s="1" t="s">
        <v>9</v>
      </c>
      <c r="AO14" s="1">
        <v>1</v>
      </c>
      <c r="AP14" s="3">
        <v>7.5</v>
      </c>
      <c r="AQ14" s="10">
        <f t="shared" si="12"/>
        <v>97.5</v>
      </c>
      <c r="AR14" s="2"/>
      <c r="AS14" s="3">
        <v>7.82</v>
      </c>
      <c r="AT14" s="10">
        <f t="shared" si="13"/>
        <v>101.65999999999997</v>
      </c>
      <c r="AU14" s="2"/>
      <c r="AV14" s="1">
        <v>8.13</v>
      </c>
      <c r="AW14" s="10">
        <f t="shared" si="14"/>
        <v>105.68999999999998</v>
      </c>
      <c r="AX14" s="2"/>
      <c r="AY14" s="1">
        <v>8.44</v>
      </c>
      <c r="AZ14" s="10">
        <f t="shared" si="15"/>
        <v>109.71999999999998</v>
      </c>
      <c r="BA14" s="2"/>
      <c r="BB14" s="1">
        <v>8.75</v>
      </c>
      <c r="BC14" s="10">
        <f t="shared" si="16"/>
        <v>113.75</v>
      </c>
      <c r="BD14" s="1" t="s">
        <v>9</v>
      </c>
      <c r="BE14" s="1">
        <v>1</v>
      </c>
    </row>
    <row r="15" spans="1:57" ht="15">
      <c r="A15" s="1" t="s">
        <v>9</v>
      </c>
      <c r="B15" s="1">
        <v>2</v>
      </c>
      <c r="C15" s="18">
        <v>40939</v>
      </c>
      <c r="D15" s="1">
        <v>3.75</v>
      </c>
      <c r="E15" s="3">
        <f t="shared" si="0"/>
        <v>52.5</v>
      </c>
      <c r="F15" s="8"/>
      <c r="G15" s="1">
        <v>4.07</v>
      </c>
      <c r="H15" s="9">
        <f t="shared" si="1"/>
        <v>56.980000000000004</v>
      </c>
      <c r="I15" s="2"/>
      <c r="J15" s="3">
        <v>4.4</v>
      </c>
      <c r="K15" s="10">
        <f t="shared" si="2"/>
        <v>61.59999999999999</v>
      </c>
      <c r="L15" s="2"/>
      <c r="M15" s="1">
        <v>4.69</v>
      </c>
      <c r="N15" s="10">
        <f t="shared" si="3"/>
        <v>65.66</v>
      </c>
      <c r="O15" s="2"/>
      <c r="P15" s="15">
        <v>5</v>
      </c>
      <c r="Q15" s="10">
        <f t="shared" si="4"/>
        <v>70</v>
      </c>
      <c r="R15" s="2"/>
      <c r="S15" s="1">
        <v>5.32</v>
      </c>
      <c r="T15" s="10">
        <f t="shared" si="5"/>
        <v>74.47999999999999</v>
      </c>
      <c r="U15" s="1" t="s">
        <v>9</v>
      </c>
      <c r="V15" s="1">
        <v>2</v>
      </c>
      <c r="W15" s="3">
        <v>5.63</v>
      </c>
      <c r="X15" s="10">
        <f t="shared" si="6"/>
        <v>78.82000000000001</v>
      </c>
      <c r="Y15" s="2"/>
      <c r="Z15" s="1">
        <v>5.94</v>
      </c>
      <c r="AA15" s="10">
        <f t="shared" si="7"/>
        <v>83.15999999999998</v>
      </c>
      <c r="AB15" s="2"/>
      <c r="AC15" s="1">
        <v>6.25</v>
      </c>
      <c r="AD15" s="10">
        <f t="shared" si="8"/>
        <v>87.5</v>
      </c>
      <c r="AE15" s="2"/>
      <c r="AF15" s="1">
        <v>6.57</v>
      </c>
      <c r="AG15" s="10">
        <f t="shared" si="9"/>
        <v>91.97999999999999</v>
      </c>
      <c r="AH15" s="2"/>
      <c r="AI15" s="3">
        <v>6.9</v>
      </c>
      <c r="AJ15" s="10">
        <f t="shared" si="10"/>
        <v>96.60000000000002</v>
      </c>
      <c r="AK15" s="2"/>
      <c r="AL15" s="1">
        <v>7.19</v>
      </c>
      <c r="AM15" s="10">
        <f t="shared" si="11"/>
        <v>100.65999999999998</v>
      </c>
      <c r="AN15" s="1" t="s">
        <v>9</v>
      </c>
      <c r="AO15" s="1">
        <v>2</v>
      </c>
      <c r="AP15" s="3">
        <v>7.5</v>
      </c>
      <c r="AQ15" s="10">
        <f t="shared" si="12"/>
        <v>105</v>
      </c>
      <c r="AR15" s="2"/>
      <c r="AS15" s="3">
        <v>7.82</v>
      </c>
      <c r="AT15" s="10">
        <f t="shared" si="13"/>
        <v>109.47999999999996</v>
      </c>
      <c r="AU15" s="2"/>
      <c r="AV15" s="1">
        <v>8.13</v>
      </c>
      <c r="AW15" s="10">
        <f t="shared" si="14"/>
        <v>113.81999999999998</v>
      </c>
      <c r="AX15" s="2"/>
      <c r="AY15" s="1">
        <v>8.44</v>
      </c>
      <c r="AZ15" s="10">
        <f t="shared" si="15"/>
        <v>118.15999999999998</v>
      </c>
      <c r="BA15" s="2"/>
      <c r="BB15" s="1">
        <v>8.75</v>
      </c>
      <c r="BC15" s="10">
        <f t="shared" si="16"/>
        <v>122.5</v>
      </c>
      <c r="BD15" s="1" t="s">
        <v>9</v>
      </c>
      <c r="BE15" s="1">
        <v>2</v>
      </c>
    </row>
    <row r="16" spans="1:57" ht="15">
      <c r="A16" s="1" t="s">
        <v>9</v>
      </c>
      <c r="B16" s="1">
        <v>3</v>
      </c>
      <c r="C16" s="18">
        <v>41320</v>
      </c>
      <c r="D16" s="1">
        <v>3.75</v>
      </c>
      <c r="E16" s="3">
        <f t="shared" si="0"/>
        <v>56.25</v>
      </c>
      <c r="F16" s="8"/>
      <c r="G16" s="1">
        <v>4.07</v>
      </c>
      <c r="H16" s="9">
        <f t="shared" si="1"/>
        <v>61.050000000000004</v>
      </c>
      <c r="I16" s="2"/>
      <c r="J16" s="3">
        <v>4.4</v>
      </c>
      <c r="K16" s="10">
        <f t="shared" si="2"/>
        <v>65.99999999999999</v>
      </c>
      <c r="L16" s="2"/>
      <c r="M16" s="1">
        <v>4.69</v>
      </c>
      <c r="N16" s="10">
        <f t="shared" si="3"/>
        <v>70.35</v>
      </c>
      <c r="O16" s="2"/>
      <c r="P16" s="15">
        <v>5</v>
      </c>
      <c r="Q16" s="10">
        <f t="shared" si="4"/>
        <v>75</v>
      </c>
      <c r="R16" s="2"/>
      <c r="S16" s="1">
        <v>5.32</v>
      </c>
      <c r="T16" s="10">
        <f t="shared" si="5"/>
        <v>79.79999999999998</v>
      </c>
      <c r="U16" s="1" t="s">
        <v>9</v>
      </c>
      <c r="V16" s="1">
        <v>3</v>
      </c>
      <c r="W16" s="3">
        <v>5.63</v>
      </c>
      <c r="X16" s="10">
        <f t="shared" si="6"/>
        <v>84.45</v>
      </c>
      <c r="Y16" s="2"/>
      <c r="Z16" s="1">
        <v>5.94</v>
      </c>
      <c r="AA16" s="10">
        <f t="shared" si="7"/>
        <v>89.09999999999998</v>
      </c>
      <c r="AB16" s="2"/>
      <c r="AC16" s="1">
        <v>6.25</v>
      </c>
      <c r="AD16" s="10">
        <f t="shared" si="8"/>
        <v>93.75</v>
      </c>
      <c r="AE16" s="2"/>
      <c r="AF16" s="1">
        <v>6.57</v>
      </c>
      <c r="AG16" s="10">
        <f t="shared" si="9"/>
        <v>98.54999999999998</v>
      </c>
      <c r="AH16" s="2"/>
      <c r="AI16" s="3">
        <v>6.9</v>
      </c>
      <c r="AJ16" s="10">
        <f t="shared" si="10"/>
        <v>103.50000000000003</v>
      </c>
      <c r="AK16" s="2"/>
      <c r="AL16" s="1">
        <v>7.19</v>
      </c>
      <c r="AM16" s="10">
        <f t="shared" si="11"/>
        <v>107.84999999999998</v>
      </c>
      <c r="AN16" s="1" t="s">
        <v>9</v>
      </c>
      <c r="AO16" s="1">
        <v>3</v>
      </c>
      <c r="AP16" s="3">
        <v>7.5</v>
      </c>
      <c r="AQ16" s="10">
        <f t="shared" si="12"/>
        <v>112.5</v>
      </c>
      <c r="AR16" s="2"/>
      <c r="AS16" s="3">
        <v>7.82</v>
      </c>
      <c r="AT16" s="10">
        <f t="shared" si="13"/>
        <v>117.29999999999995</v>
      </c>
      <c r="AU16" s="2"/>
      <c r="AV16" s="1">
        <v>8.13</v>
      </c>
      <c r="AW16" s="10">
        <f t="shared" si="14"/>
        <v>121.94999999999997</v>
      </c>
      <c r="AX16" s="2"/>
      <c r="AY16" s="1">
        <v>8.44</v>
      </c>
      <c r="AZ16" s="10">
        <f t="shared" si="15"/>
        <v>126.59999999999998</v>
      </c>
      <c r="BA16" s="2"/>
      <c r="BB16" s="1">
        <v>8.75</v>
      </c>
      <c r="BC16" s="10">
        <f t="shared" si="16"/>
        <v>131.25</v>
      </c>
      <c r="BD16" s="1" t="s">
        <v>9</v>
      </c>
      <c r="BE16" s="1">
        <v>3</v>
      </c>
    </row>
    <row r="17" spans="1:57" ht="15">
      <c r="A17" s="1" t="s">
        <v>9</v>
      </c>
      <c r="B17" s="1">
        <v>4</v>
      </c>
      <c r="C17" s="18">
        <v>41333</v>
      </c>
      <c r="D17" s="1">
        <v>3.75</v>
      </c>
      <c r="E17" s="3">
        <f t="shared" si="0"/>
        <v>60</v>
      </c>
      <c r="F17" s="8"/>
      <c r="G17" s="1">
        <v>4.07</v>
      </c>
      <c r="H17" s="9">
        <f t="shared" si="1"/>
        <v>65.12</v>
      </c>
      <c r="I17" s="2"/>
      <c r="J17" s="3">
        <v>4.4</v>
      </c>
      <c r="K17" s="10">
        <f t="shared" si="2"/>
        <v>70.39999999999999</v>
      </c>
      <c r="L17" s="2"/>
      <c r="M17" s="1">
        <v>4.69</v>
      </c>
      <c r="N17" s="10">
        <f t="shared" si="3"/>
        <v>75.03999999999999</v>
      </c>
      <c r="O17" s="2"/>
      <c r="P17" s="15">
        <v>5</v>
      </c>
      <c r="Q17" s="10">
        <f t="shared" si="4"/>
        <v>80</v>
      </c>
      <c r="R17" s="2"/>
      <c r="S17" s="1">
        <v>5.32</v>
      </c>
      <c r="T17" s="10">
        <f t="shared" si="5"/>
        <v>85.11999999999998</v>
      </c>
      <c r="U17" s="1" t="s">
        <v>9</v>
      </c>
      <c r="V17" s="1">
        <v>4</v>
      </c>
      <c r="W17" s="3">
        <v>5.63</v>
      </c>
      <c r="X17" s="10">
        <f t="shared" si="6"/>
        <v>90.08</v>
      </c>
      <c r="Y17" s="2"/>
      <c r="Z17" s="1">
        <v>5.94</v>
      </c>
      <c r="AA17" s="10">
        <f t="shared" si="7"/>
        <v>95.03999999999998</v>
      </c>
      <c r="AB17" s="2"/>
      <c r="AC17" s="1">
        <v>6.25</v>
      </c>
      <c r="AD17" s="10">
        <f t="shared" si="8"/>
        <v>100</v>
      </c>
      <c r="AE17" s="2"/>
      <c r="AF17" s="1">
        <v>6.57</v>
      </c>
      <c r="AG17" s="10">
        <f t="shared" si="9"/>
        <v>105.11999999999998</v>
      </c>
      <c r="AH17" s="2"/>
      <c r="AI17" s="3">
        <v>6.9</v>
      </c>
      <c r="AJ17" s="10">
        <f t="shared" si="10"/>
        <v>110.40000000000003</v>
      </c>
      <c r="AK17" s="2"/>
      <c r="AL17" s="1">
        <v>7.19</v>
      </c>
      <c r="AM17" s="10">
        <f t="shared" si="11"/>
        <v>115.03999999999998</v>
      </c>
      <c r="AN17" s="1" t="s">
        <v>9</v>
      </c>
      <c r="AO17" s="1">
        <v>4</v>
      </c>
      <c r="AP17" s="3">
        <v>7.5</v>
      </c>
      <c r="AQ17" s="10">
        <f t="shared" si="12"/>
        <v>120</v>
      </c>
      <c r="AR17" s="2"/>
      <c r="AS17" s="3">
        <v>7.82</v>
      </c>
      <c r="AT17" s="10">
        <f t="shared" si="13"/>
        <v>125.11999999999995</v>
      </c>
      <c r="AU17" s="2"/>
      <c r="AV17" s="1">
        <v>8.13</v>
      </c>
      <c r="AW17" s="10">
        <f t="shared" si="14"/>
        <v>130.07999999999998</v>
      </c>
      <c r="AX17" s="2"/>
      <c r="AY17" s="1">
        <v>8.44</v>
      </c>
      <c r="AZ17" s="10">
        <f t="shared" si="15"/>
        <v>135.04</v>
      </c>
      <c r="BA17" s="2"/>
      <c r="BB17" s="1">
        <v>8.75</v>
      </c>
      <c r="BC17" s="10">
        <f t="shared" si="16"/>
        <v>140</v>
      </c>
      <c r="BD17" s="1" t="s">
        <v>9</v>
      </c>
      <c r="BE17" s="1">
        <v>4</v>
      </c>
    </row>
    <row r="18" spans="1:57" ht="15">
      <c r="A18" s="1" t="s">
        <v>9</v>
      </c>
      <c r="B18" s="1">
        <v>5</v>
      </c>
      <c r="C18" s="18">
        <v>41348</v>
      </c>
      <c r="D18" s="1">
        <v>3.75</v>
      </c>
      <c r="E18" s="3">
        <f t="shared" si="0"/>
        <v>63.75</v>
      </c>
      <c r="F18" s="8"/>
      <c r="G18" s="1">
        <v>4.07</v>
      </c>
      <c r="H18" s="9">
        <f t="shared" si="1"/>
        <v>69.19</v>
      </c>
      <c r="I18" s="2"/>
      <c r="J18" s="3">
        <v>4.4</v>
      </c>
      <c r="K18" s="10">
        <f t="shared" si="2"/>
        <v>74.8</v>
      </c>
      <c r="L18" s="2"/>
      <c r="M18" s="1">
        <v>4.69</v>
      </c>
      <c r="N18" s="10">
        <f t="shared" si="3"/>
        <v>79.72999999999999</v>
      </c>
      <c r="O18" s="2"/>
      <c r="P18" s="15">
        <v>5</v>
      </c>
      <c r="Q18" s="10">
        <f t="shared" si="4"/>
        <v>85</v>
      </c>
      <c r="R18" s="2"/>
      <c r="S18" s="1">
        <v>5.32</v>
      </c>
      <c r="T18" s="10">
        <f t="shared" si="5"/>
        <v>90.43999999999997</v>
      </c>
      <c r="U18" s="1" t="s">
        <v>9</v>
      </c>
      <c r="V18" s="1">
        <v>5</v>
      </c>
      <c r="W18" s="3">
        <v>5.63</v>
      </c>
      <c r="X18" s="10">
        <f t="shared" si="6"/>
        <v>95.71</v>
      </c>
      <c r="Y18" s="2"/>
      <c r="Z18" s="1">
        <v>5.94</v>
      </c>
      <c r="AA18" s="10">
        <f t="shared" si="7"/>
        <v>100.97999999999998</v>
      </c>
      <c r="AB18" s="2"/>
      <c r="AC18" s="1">
        <v>6.25</v>
      </c>
      <c r="AD18" s="10">
        <f t="shared" si="8"/>
        <v>106.25</v>
      </c>
      <c r="AE18" s="2"/>
      <c r="AF18" s="1">
        <v>6.57</v>
      </c>
      <c r="AG18" s="10">
        <f t="shared" si="9"/>
        <v>111.68999999999997</v>
      </c>
      <c r="AH18" s="2"/>
      <c r="AI18" s="3">
        <v>6.9</v>
      </c>
      <c r="AJ18" s="10">
        <f t="shared" si="10"/>
        <v>117.30000000000004</v>
      </c>
      <c r="AK18" s="2"/>
      <c r="AL18" s="1">
        <v>7.19</v>
      </c>
      <c r="AM18" s="10">
        <f t="shared" si="11"/>
        <v>122.22999999999998</v>
      </c>
      <c r="AN18" s="1" t="s">
        <v>9</v>
      </c>
      <c r="AO18" s="1">
        <v>5</v>
      </c>
      <c r="AP18" s="3">
        <v>7.5</v>
      </c>
      <c r="AQ18" s="10">
        <f t="shared" si="12"/>
        <v>127.5</v>
      </c>
      <c r="AR18" s="2"/>
      <c r="AS18" s="3">
        <v>7.82</v>
      </c>
      <c r="AT18" s="10">
        <f t="shared" si="13"/>
        <v>132.93999999999994</v>
      </c>
      <c r="AU18" s="2"/>
      <c r="AV18" s="1">
        <v>8.13</v>
      </c>
      <c r="AW18" s="10">
        <f t="shared" si="14"/>
        <v>138.20999999999998</v>
      </c>
      <c r="AX18" s="2"/>
      <c r="AY18" s="1">
        <v>8.44</v>
      </c>
      <c r="AZ18" s="10">
        <f t="shared" si="15"/>
        <v>143.48</v>
      </c>
      <c r="BA18" s="2"/>
      <c r="BB18" s="1">
        <v>8.75</v>
      </c>
      <c r="BC18" s="10">
        <f t="shared" si="16"/>
        <v>148.75</v>
      </c>
      <c r="BD18" s="1" t="s">
        <v>9</v>
      </c>
      <c r="BE18" s="1">
        <v>5</v>
      </c>
    </row>
    <row r="19" spans="1:57" ht="15">
      <c r="A19" s="1" t="s">
        <v>9</v>
      </c>
      <c r="B19" s="1">
        <v>6</v>
      </c>
      <c r="C19" s="18">
        <v>41362</v>
      </c>
      <c r="D19" s="1">
        <v>3.75</v>
      </c>
      <c r="E19" s="3">
        <f t="shared" si="0"/>
        <v>67.5</v>
      </c>
      <c r="F19" s="8"/>
      <c r="G19" s="1">
        <v>4.07</v>
      </c>
      <c r="H19" s="9">
        <f t="shared" si="1"/>
        <v>73.25999999999999</v>
      </c>
      <c r="I19" s="2"/>
      <c r="J19" s="3">
        <v>4.4</v>
      </c>
      <c r="K19" s="10">
        <f t="shared" si="2"/>
        <v>79.2</v>
      </c>
      <c r="L19" s="2"/>
      <c r="M19" s="1">
        <v>4.69</v>
      </c>
      <c r="N19" s="10">
        <f t="shared" si="3"/>
        <v>84.41999999999999</v>
      </c>
      <c r="O19" s="2"/>
      <c r="P19" s="15">
        <v>5</v>
      </c>
      <c r="Q19" s="10">
        <f t="shared" si="4"/>
        <v>90</v>
      </c>
      <c r="R19" s="2"/>
      <c r="S19" s="1">
        <v>5.32</v>
      </c>
      <c r="T19" s="10">
        <f t="shared" si="5"/>
        <v>95.75999999999996</v>
      </c>
      <c r="U19" s="1" t="s">
        <v>9</v>
      </c>
      <c r="V19" s="1">
        <v>6</v>
      </c>
      <c r="W19" s="3">
        <v>5.63</v>
      </c>
      <c r="X19" s="10">
        <f t="shared" si="6"/>
        <v>101.33999999999999</v>
      </c>
      <c r="Y19" s="2"/>
      <c r="Z19" s="1">
        <v>5.94</v>
      </c>
      <c r="AA19" s="10">
        <f t="shared" si="7"/>
        <v>106.91999999999997</v>
      </c>
      <c r="AB19" s="2"/>
      <c r="AC19" s="1">
        <v>6.25</v>
      </c>
      <c r="AD19" s="10">
        <f t="shared" si="8"/>
        <v>112.5</v>
      </c>
      <c r="AE19" s="2"/>
      <c r="AF19" s="1">
        <v>6.57</v>
      </c>
      <c r="AG19" s="10">
        <f t="shared" si="9"/>
        <v>118.25999999999996</v>
      </c>
      <c r="AH19" s="2"/>
      <c r="AI19" s="3">
        <v>6.9</v>
      </c>
      <c r="AJ19" s="10">
        <f t="shared" si="10"/>
        <v>124.20000000000005</v>
      </c>
      <c r="AK19" s="2"/>
      <c r="AL19" s="1">
        <v>7.19</v>
      </c>
      <c r="AM19" s="10">
        <f t="shared" si="11"/>
        <v>129.42</v>
      </c>
      <c r="AN19" s="1" t="s">
        <v>9</v>
      </c>
      <c r="AO19" s="1">
        <v>6</v>
      </c>
      <c r="AP19" s="3">
        <v>7.5</v>
      </c>
      <c r="AQ19" s="10">
        <f t="shared" si="12"/>
        <v>135</v>
      </c>
      <c r="AR19" s="2"/>
      <c r="AS19" s="3">
        <v>7.82</v>
      </c>
      <c r="AT19" s="10">
        <f t="shared" si="13"/>
        <v>140.75999999999993</v>
      </c>
      <c r="AU19" s="2"/>
      <c r="AV19" s="1">
        <v>8.13</v>
      </c>
      <c r="AW19" s="10">
        <f t="shared" si="14"/>
        <v>146.33999999999997</v>
      </c>
      <c r="AX19" s="2"/>
      <c r="AY19" s="1">
        <v>8.44</v>
      </c>
      <c r="AZ19" s="10">
        <f t="shared" si="15"/>
        <v>151.92</v>
      </c>
      <c r="BA19" s="2"/>
      <c r="BB19" s="1">
        <v>8.75</v>
      </c>
      <c r="BC19" s="10">
        <f t="shared" si="16"/>
        <v>157.5</v>
      </c>
      <c r="BD19" s="1" t="s">
        <v>9</v>
      </c>
      <c r="BE19" s="1">
        <v>6</v>
      </c>
    </row>
    <row r="20" spans="1:57" ht="15">
      <c r="A20" s="1" t="s">
        <v>9</v>
      </c>
      <c r="B20" s="1">
        <v>7</v>
      </c>
      <c r="C20" s="18">
        <v>41380</v>
      </c>
      <c r="D20" s="1">
        <v>3.75</v>
      </c>
      <c r="E20" s="3">
        <f t="shared" si="0"/>
        <v>71.25</v>
      </c>
      <c r="F20" s="8"/>
      <c r="G20" s="1">
        <v>4.07</v>
      </c>
      <c r="H20" s="9">
        <f t="shared" si="1"/>
        <v>77.32999999999998</v>
      </c>
      <c r="I20" s="2"/>
      <c r="J20" s="3">
        <v>4.4</v>
      </c>
      <c r="K20" s="10">
        <f t="shared" si="2"/>
        <v>83.60000000000001</v>
      </c>
      <c r="L20" s="2"/>
      <c r="M20" s="1">
        <v>4.69</v>
      </c>
      <c r="N20" s="10">
        <f t="shared" si="3"/>
        <v>89.10999999999999</v>
      </c>
      <c r="O20" s="2"/>
      <c r="P20" s="15">
        <v>5</v>
      </c>
      <c r="Q20" s="10">
        <f t="shared" si="4"/>
        <v>95</v>
      </c>
      <c r="R20" s="2"/>
      <c r="S20" s="1">
        <v>5.32</v>
      </c>
      <c r="T20" s="10">
        <f t="shared" si="5"/>
        <v>101.07999999999996</v>
      </c>
      <c r="U20" s="1" t="s">
        <v>9</v>
      </c>
      <c r="V20" s="1">
        <v>7</v>
      </c>
      <c r="W20" s="3">
        <v>5.63</v>
      </c>
      <c r="X20" s="10">
        <f t="shared" si="6"/>
        <v>106.96999999999998</v>
      </c>
      <c r="Y20" s="2"/>
      <c r="Z20" s="1">
        <v>5.94</v>
      </c>
      <c r="AA20" s="10">
        <f t="shared" si="7"/>
        <v>112.85999999999997</v>
      </c>
      <c r="AB20" s="2"/>
      <c r="AC20" s="1">
        <v>6.25</v>
      </c>
      <c r="AD20" s="10">
        <f t="shared" si="8"/>
        <v>118.75</v>
      </c>
      <c r="AE20" s="2"/>
      <c r="AF20" s="1">
        <v>6.57</v>
      </c>
      <c r="AG20" s="10">
        <f t="shared" si="9"/>
        <v>124.82999999999996</v>
      </c>
      <c r="AH20" s="2"/>
      <c r="AI20" s="3">
        <v>6.9</v>
      </c>
      <c r="AJ20" s="10">
        <f t="shared" si="10"/>
        <v>131.10000000000005</v>
      </c>
      <c r="AK20" s="2"/>
      <c r="AL20" s="1">
        <v>7.19</v>
      </c>
      <c r="AM20" s="10">
        <f t="shared" si="11"/>
        <v>136.60999999999999</v>
      </c>
      <c r="AN20" s="1" t="s">
        <v>9</v>
      </c>
      <c r="AO20" s="1">
        <v>7</v>
      </c>
      <c r="AP20" s="3">
        <v>7.5</v>
      </c>
      <c r="AQ20" s="10">
        <f t="shared" si="12"/>
        <v>142.5</v>
      </c>
      <c r="AR20" s="2"/>
      <c r="AS20" s="3">
        <v>7.82</v>
      </c>
      <c r="AT20" s="10">
        <f t="shared" si="13"/>
        <v>148.57999999999993</v>
      </c>
      <c r="AU20" s="2"/>
      <c r="AV20" s="1">
        <v>8.13</v>
      </c>
      <c r="AW20" s="10">
        <f t="shared" si="14"/>
        <v>154.46999999999997</v>
      </c>
      <c r="AX20" s="2"/>
      <c r="AY20" s="1">
        <v>8.44</v>
      </c>
      <c r="AZ20" s="10">
        <f t="shared" si="15"/>
        <v>160.35999999999999</v>
      </c>
      <c r="BA20" s="2"/>
      <c r="BB20" s="1">
        <v>8.75</v>
      </c>
      <c r="BC20" s="10">
        <f t="shared" si="16"/>
        <v>166.25</v>
      </c>
      <c r="BD20" s="1" t="s">
        <v>9</v>
      </c>
      <c r="BE20" s="1">
        <v>7</v>
      </c>
    </row>
    <row r="21" spans="1:57" ht="15">
      <c r="A21" s="1" t="s">
        <v>9</v>
      </c>
      <c r="B21" s="1">
        <v>8</v>
      </c>
      <c r="C21" s="18">
        <v>41394</v>
      </c>
      <c r="D21" s="1">
        <v>3.75</v>
      </c>
      <c r="E21" s="3">
        <f t="shared" si="0"/>
        <v>75</v>
      </c>
      <c r="F21" s="8"/>
      <c r="G21" s="1">
        <v>4.07</v>
      </c>
      <c r="H21" s="9">
        <f t="shared" si="1"/>
        <v>81.39999999999998</v>
      </c>
      <c r="I21" s="2"/>
      <c r="J21" s="3">
        <v>4.4</v>
      </c>
      <c r="K21" s="10">
        <f t="shared" si="2"/>
        <v>88.00000000000001</v>
      </c>
      <c r="L21" s="2"/>
      <c r="M21" s="1">
        <v>4.69</v>
      </c>
      <c r="N21" s="10">
        <f t="shared" si="3"/>
        <v>93.79999999999998</v>
      </c>
      <c r="O21" s="2"/>
      <c r="P21" s="15">
        <v>5</v>
      </c>
      <c r="Q21" s="10">
        <f t="shared" si="4"/>
        <v>100</v>
      </c>
      <c r="R21" s="2"/>
      <c r="S21" s="1">
        <v>5.32</v>
      </c>
      <c r="T21" s="10">
        <f t="shared" si="5"/>
        <v>106.39999999999995</v>
      </c>
      <c r="U21" s="1" t="s">
        <v>9</v>
      </c>
      <c r="V21" s="1">
        <v>8</v>
      </c>
      <c r="W21" s="3">
        <v>5.63</v>
      </c>
      <c r="X21" s="10">
        <f t="shared" si="6"/>
        <v>112.59999999999998</v>
      </c>
      <c r="Y21" s="2"/>
      <c r="Z21" s="1">
        <v>5.94</v>
      </c>
      <c r="AA21" s="10">
        <f t="shared" si="7"/>
        <v>118.79999999999997</v>
      </c>
      <c r="AB21" s="2"/>
      <c r="AC21" s="1">
        <v>6.25</v>
      </c>
      <c r="AD21" s="10">
        <f t="shared" si="8"/>
        <v>125</v>
      </c>
      <c r="AE21" s="2"/>
      <c r="AF21" s="1">
        <v>6.57</v>
      </c>
      <c r="AG21" s="10">
        <f t="shared" si="9"/>
        <v>131.39999999999995</v>
      </c>
      <c r="AH21" s="2"/>
      <c r="AI21" s="3">
        <v>6.9</v>
      </c>
      <c r="AJ21" s="10">
        <f t="shared" si="10"/>
        <v>138.00000000000006</v>
      </c>
      <c r="AK21" s="2"/>
      <c r="AL21" s="1">
        <v>7.19</v>
      </c>
      <c r="AM21" s="10">
        <f t="shared" si="11"/>
        <v>143.79999999999998</v>
      </c>
      <c r="AN21" s="1" t="s">
        <v>9</v>
      </c>
      <c r="AO21" s="1">
        <v>8</v>
      </c>
      <c r="AP21" s="3">
        <v>7.5</v>
      </c>
      <c r="AQ21" s="10">
        <f t="shared" si="12"/>
        <v>150</v>
      </c>
      <c r="AR21" s="2"/>
      <c r="AS21" s="3">
        <v>7.82</v>
      </c>
      <c r="AT21" s="10">
        <f t="shared" si="13"/>
        <v>156.39999999999992</v>
      </c>
      <c r="AU21" s="2"/>
      <c r="AV21" s="1">
        <v>8.13</v>
      </c>
      <c r="AW21" s="10">
        <f t="shared" si="14"/>
        <v>162.59999999999997</v>
      </c>
      <c r="AX21" s="2"/>
      <c r="AY21" s="1">
        <v>8.44</v>
      </c>
      <c r="AZ21" s="10">
        <f t="shared" si="15"/>
        <v>168.79999999999998</v>
      </c>
      <c r="BA21" s="2"/>
      <c r="BB21" s="1">
        <v>8.75</v>
      </c>
      <c r="BC21" s="10">
        <f t="shared" si="16"/>
        <v>175</v>
      </c>
      <c r="BD21" s="1" t="s">
        <v>9</v>
      </c>
      <c r="BE21" s="1">
        <v>8</v>
      </c>
    </row>
    <row r="22" spans="1:57" ht="15">
      <c r="A22" s="1" t="s">
        <v>9</v>
      </c>
      <c r="B22" s="1">
        <v>9</v>
      </c>
      <c r="C22" s="18">
        <v>41410</v>
      </c>
      <c r="D22" s="1">
        <v>3.75</v>
      </c>
      <c r="E22" s="3">
        <f t="shared" si="0"/>
        <v>78.75</v>
      </c>
      <c r="F22" s="8"/>
      <c r="G22" s="1">
        <v>4.07</v>
      </c>
      <c r="H22" s="9">
        <f t="shared" si="1"/>
        <v>85.46999999999997</v>
      </c>
      <c r="I22" s="2"/>
      <c r="J22" s="3">
        <v>4.4</v>
      </c>
      <c r="K22" s="10">
        <f t="shared" si="2"/>
        <v>92.40000000000002</v>
      </c>
      <c r="L22" s="2"/>
      <c r="M22" s="1">
        <v>4.69</v>
      </c>
      <c r="N22" s="10">
        <f t="shared" si="3"/>
        <v>98.48999999999998</v>
      </c>
      <c r="O22" s="2"/>
      <c r="P22" s="15">
        <v>5</v>
      </c>
      <c r="Q22" s="10">
        <f t="shared" si="4"/>
        <v>105</v>
      </c>
      <c r="R22" s="2"/>
      <c r="S22" s="1">
        <v>5.32</v>
      </c>
      <c r="T22" s="10">
        <f t="shared" si="5"/>
        <v>111.71999999999994</v>
      </c>
      <c r="U22" s="1" t="s">
        <v>9</v>
      </c>
      <c r="V22" s="1">
        <v>9</v>
      </c>
      <c r="W22" s="3">
        <v>5.63</v>
      </c>
      <c r="X22" s="10">
        <f t="shared" si="6"/>
        <v>118.22999999999998</v>
      </c>
      <c r="Y22" s="2"/>
      <c r="Z22" s="1">
        <v>5.94</v>
      </c>
      <c r="AA22" s="10">
        <f t="shared" si="7"/>
        <v>124.73999999999997</v>
      </c>
      <c r="AB22" s="2"/>
      <c r="AC22" s="1">
        <v>6.25</v>
      </c>
      <c r="AD22" s="10">
        <f t="shared" si="8"/>
        <v>131.25</v>
      </c>
      <c r="AE22" s="2"/>
      <c r="AF22" s="1">
        <v>6.57</v>
      </c>
      <c r="AG22" s="10">
        <f t="shared" si="9"/>
        <v>137.96999999999994</v>
      </c>
      <c r="AH22" s="2"/>
      <c r="AI22" s="3">
        <v>6.9</v>
      </c>
      <c r="AJ22" s="10">
        <f t="shared" si="10"/>
        <v>144.90000000000006</v>
      </c>
      <c r="AK22" s="2"/>
      <c r="AL22" s="1">
        <v>7.19</v>
      </c>
      <c r="AM22" s="10">
        <f t="shared" si="11"/>
        <v>150.98999999999998</v>
      </c>
      <c r="AN22" s="1" t="s">
        <v>9</v>
      </c>
      <c r="AO22" s="1">
        <v>9</v>
      </c>
      <c r="AP22" s="3">
        <v>7.5</v>
      </c>
      <c r="AQ22" s="10">
        <f t="shared" si="12"/>
        <v>157.5</v>
      </c>
      <c r="AR22" s="2"/>
      <c r="AS22" s="3">
        <v>7.82</v>
      </c>
      <c r="AT22" s="10">
        <f t="shared" si="13"/>
        <v>164.2199999999999</v>
      </c>
      <c r="AU22" s="2"/>
      <c r="AV22" s="1">
        <v>8.13</v>
      </c>
      <c r="AW22" s="10">
        <f t="shared" si="14"/>
        <v>170.72999999999996</v>
      </c>
      <c r="AX22" s="2"/>
      <c r="AY22" s="1">
        <v>8.44</v>
      </c>
      <c r="AZ22" s="10">
        <f t="shared" si="15"/>
        <v>177.23999999999998</v>
      </c>
      <c r="BA22" s="2"/>
      <c r="BB22" s="1">
        <v>8.75</v>
      </c>
      <c r="BC22" s="10">
        <f t="shared" si="16"/>
        <v>183.75</v>
      </c>
      <c r="BD22" s="1" t="s">
        <v>9</v>
      </c>
      <c r="BE22" s="1">
        <v>9</v>
      </c>
    </row>
    <row r="23" spans="1:57" ht="15">
      <c r="A23" s="1" t="s">
        <v>9</v>
      </c>
      <c r="B23" s="1">
        <v>10</v>
      </c>
      <c r="C23" s="18">
        <v>41425</v>
      </c>
      <c r="D23" s="1">
        <v>3.75</v>
      </c>
      <c r="E23" s="3">
        <f t="shared" si="0"/>
        <v>82.5</v>
      </c>
      <c r="F23" s="8"/>
      <c r="G23" s="1">
        <v>4.07</v>
      </c>
      <c r="H23" s="9">
        <f t="shared" si="1"/>
        <v>89.53999999999996</v>
      </c>
      <c r="I23" s="2"/>
      <c r="J23" s="3">
        <v>4.4</v>
      </c>
      <c r="K23" s="10">
        <f t="shared" si="2"/>
        <v>96.80000000000003</v>
      </c>
      <c r="L23" s="2"/>
      <c r="M23" s="1">
        <v>4.69</v>
      </c>
      <c r="N23" s="10">
        <f t="shared" si="3"/>
        <v>103.17999999999998</v>
      </c>
      <c r="O23" s="2"/>
      <c r="P23" s="15">
        <v>5</v>
      </c>
      <c r="Q23" s="10">
        <f t="shared" si="4"/>
        <v>110</v>
      </c>
      <c r="R23" s="2"/>
      <c r="S23" s="1">
        <v>5.32</v>
      </c>
      <c r="T23" s="10">
        <f t="shared" si="5"/>
        <v>117.03999999999994</v>
      </c>
      <c r="U23" s="1" t="s">
        <v>9</v>
      </c>
      <c r="V23" s="1">
        <v>10</v>
      </c>
      <c r="W23" s="3">
        <v>5.63</v>
      </c>
      <c r="X23" s="10">
        <f t="shared" si="6"/>
        <v>123.85999999999997</v>
      </c>
      <c r="Y23" s="2"/>
      <c r="Z23" s="1">
        <v>5.94</v>
      </c>
      <c r="AA23" s="10">
        <f t="shared" si="7"/>
        <v>130.67999999999998</v>
      </c>
      <c r="AB23" s="2"/>
      <c r="AC23" s="1">
        <v>6.25</v>
      </c>
      <c r="AD23" s="10">
        <f t="shared" si="8"/>
        <v>137.5</v>
      </c>
      <c r="AE23" s="2"/>
      <c r="AF23" s="1">
        <v>6.57</v>
      </c>
      <c r="AG23" s="10">
        <f t="shared" si="9"/>
        <v>144.53999999999994</v>
      </c>
      <c r="AH23" s="2"/>
      <c r="AI23" s="3">
        <v>6.9</v>
      </c>
      <c r="AJ23" s="10">
        <f t="shared" si="10"/>
        <v>151.80000000000007</v>
      </c>
      <c r="AK23" s="2"/>
      <c r="AL23" s="1">
        <v>7.19</v>
      </c>
      <c r="AM23" s="10">
        <f t="shared" si="11"/>
        <v>158.17999999999998</v>
      </c>
      <c r="AN23" s="1" t="s">
        <v>9</v>
      </c>
      <c r="AO23" s="1">
        <v>10</v>
      </c>
      <c r="AP23" s="3">
        <v>7.5</v>
      </c>
      <c r="AQ23" s="10">
        <f t="shared" si="12"/>
        <v>165</v>
      </c>
      <c r="AR23" s="2"/>
      <c r="AS23" s="3">
        <v>7.82</v>
      </c>
      <c r="AT23" s="10">
        <f t="shared" si="13"/>
        <v>172.0399999999999</v>
      </c>
      <c r="AU23" s="2"/>
      <c r="AV23" s="1">
        <v>8.13</v>
      </c>
      <c r="AW23" s="10">
        <f t="shared" si="14"/>
        <v>178.85999999999996</v>
      </c>
      <c r="AX23" s="2"/>
      <c r="AY23" s="1">
        <v>8.44</v>
      </c>
      <c r="AZ23" s="10">
        <f t="shared" si="15"/>
        <v>185.67999999999998</v>
      </c>
      <c r="BA23" s="2"/>
      <c r="BB23" s="1">
        <v>8.75</v>
      </c>
      <c r="BC23" s="10">
        <f t="shared" si="16"/>
        <v>192.5</v>
      </c>
      <c r="BD23" s="1" t="s">
        <v>9</v>
      </c>
      <c r="BE23" s="1">
        <v>10</v>
      </c>
    </row>
    <row r="24" spans="1:57" ht="15">
      <c r="A24" s="1" t="s">
        <v>9</v>
      </c>
      <c r="B24" s="1">
        <v>11</v>
      </c>
      <c r="C24" s="18">
        <v>41439</v>
      </c>
      <c r="D24" s="1">
        <v>3.75</v>
      </c>
      <c r="E24" s="3">
        <f t="shared" si="0"/>
        <v>86.25</v>
      </c>
      <c r="F24" s="8"/>
      <c r="G24" s="1">
        <v>4.07</v>
      </c>
      <c r="H24" s="9">
        <f t="shared" si="1"/>
        <v>93.60999999999996</v>
      </c>
      <c r="I24" s="2"/>
      <c r="J24" s="3">
        <v>4.4</v>
      </c>
      <c r="K24" s="10">
        <f t="shared" si="2"/>
        <v>101.20000000000003</v>
      </c>
      <c r="L24" s="2"/>
      <c r="M24" s="1">
        <v>4.69</v>
      </c>
      <c r="N24" s="10">
        <f t="shared" si="3"/>
        <v>107.86999999999998</v>
      </c>
      <c r="O24" s="2"/>
      <c r="P24" s="15">
        <v>5</v>
      </c>
      <c r="Q24" s="10">
        <f t="shared" si="4"/>
        <v>115</v>
      </c>
      <c r="R24" s="2"/>
      <c r="S24" s="1">
        <v>5.32</v>
      </c>
      <c r="T24" s="10">
        <f t="shared" si="5"/>
        <v>122.35999999999993</v>
      </c>
      <c r="U24" s="1" t="s">
        <v>9</v>
      </c>
      <c r="V24" s="1">
        <v>11</v>
      </c>
      <c r="W24" s="3">
        <v>5.63</v>
      </c>
      <c r="X24" s="10">
        <f t="shared" si="6"/>
        <v>129.48999999999998</v>
      </c>
      <c r="Y24" s="2"/>
      <c r="Z24" s="1">
        <v>5.94</v>
      </c>
      <c r="AA24" s="10">
        <f t="shared" si="7"/>
        <v>136.61999999999998</v>
      </c>
      <c r="AB24" s="2"/>
      <c r="AC24" s="1">
        <v>6.25</v>
      </c>
      <c r="AD24" s="10">
        <f t="shared" si="8"/>
        <v>143.75</v>
      </c>
      <c r="AE24" s="2"/>
      <c r="AF24" s="1">
        <v>6.57</v>
      </c>
      <c r="AG24" s="10">
        <f t="shared" si="9"/>
        <v>151.10999999999993</v>
      </c>
      <c r="AH24" s="2"/>
      <c r="AI24" s="3">
        <v>6.9</v>
      </c>
      <c r="AJ24" s="10">
        <f t="shared" si="10"/>
        <v>158.70000000000007</v>
      </c>
      <c r="AK24" s="2"/>
      <c r="AL24" s="1">
        <v>7.19</v>
      </c>
      <c r="AM24" s="10">
        <f t="shared" si="11"/>
        <v>165.36999999999998</v>
      </c>
      <c r="AN24" s="1" t="s">
        <v>9</v>
      </c>
      <c r="AO24" s="1">
        <v>11</v>
      </c>
      <c r="AP24" s="3">
        <v>7.5</v>
      </c>
      <c r="AQ24" s="10">
        <f t="shared" si="12"/>
        <v>172.5</v>
      </c>
      <c r="AR24" s="2"/>
      <c r="AS24" s="3">
        <v>7.82</v>
      </c>
      <c r="AT24" s="10">
        <f t="shared" si="13"/>
        <v>179.8599999999999</v>
      </c>
      <c r="AU24" s="2"/>
      <c r="AV24" s="1">
        <v>8.13</v>
      </c>
      <c r="AW24" s="10">
        <f t="shared" si="14"/>
        <v>186.98999999999995</v>
      </c>
      <c r="AX24" s="2"/>
      <c r="AY24" s="1">
        <v>8.44</v>
      </c>
      <c r="AZ24" s="10">
        <f t="shared" si="15"/>
        <v>194.11999999999998</v>
      </c>
      <c r="BA24" s="2"/>
      <c r="BB24" s="1">
        <v>8.75</v>
      </c>
      <c r="BC24" s="10">
        <f t="shared" si="16"/>
        <v>201.25</v>
      </c>
      <c r="BD24" s="1" t="s">
        <v>9</v>
      </c>
      <c r="BE24" s="1">
        <v>11</v>
      </c>
    </row>
    <row r="25" spans="1:57" ht="15">
      <c r="A25" s="1" t="s">
        <v>9</v>
      </c>
      <c r="B25" s="12">
        <v>12</v>
      </c>
      <c r="C25" s="18">
        <v>41453</v>
      </c>
      <c r="D25" s="1">
        <v>3.75</v>
      </c>
      <c r="E25" s="10">
        <f t="shared" si="0"/>
        <v>90</v>
      </c>
      <c r="F25" s="13"/>
      <c r="G25" s="1">
        <v>4.07</v>
      </c>
      <c r="H25" s="14">
        <f t="shared" si="1"/>
        <v>97.67999999999995</v>
      </c>
      <c r="I25" s="2"/>
      <c r="J25" s="3">
        <v>4.4</v>
      </c>
      <c r="K25" s="10">
        <f t="shared" si="2"/>
        <v>105.60000000000004</v>
      </c>
      <c r="L25" s="2"/>
      <c r="M25" s="1">
        <v>4.69</v>
      </c>
      <c r="N25" s="10">
        <f t="shared" si="3"/>
        <v>112.55999999999997</v>
      </c>
      <c r="O25" s="2"/>
      <c r="P25" s="15">
        <v>5</v>
      </c>
      <c r="Q25" s="10">
        <f t="shared" si="4"/>
        <v>120</v>
      </c>
      <c r="R25" s="2"/>
      <c r="S25" s="1">
        <v>5.32</v>
      </c>
      <c r="T25" s="10">
        <f t="shared" si="5"/>
        <v>127.67999999999992</v>
      </c>
      <c r="U25" s="1" t="s">
        <v>9</v>
      </c>
      <c r="V25" s="1">
        <v>12</v>
      </c>
      <c r="W25" s="3">
        <v>5.63</v>
      </c>
      <c r="X25" s="10">
        <f t="shared" si="6"/>
        <v>135.11999999999998</v>
      </c>
      <c r="Y25" s="2"/>
      <c r="Z25" s="1">
        <v>5.94</v>
      </c>
      <c r="AA25" s="10">
        <f t="shared" si="7"/>
        <v>142.55999999999997</v>
      </c>
      <c r="AB25" s="2"/>
      <c r="AC25" s="1">
        <v>6.25</v>
      </c>
      <c r="AD25" s="10">
        <f t="shared" si="8"/>
        <v>150</v>
      </c>
      <c r="AE25" s="2"/>
      <c r="AF25" s="1">
        <v>6.57</v>
      </c>
      <c r="AG25" s="10">
        <f t="shared" si="9"/>
        <v>157.67999999999992</v>
      </c>
      <c r="AH25" s="2"/>
      <c r="AI25" s="3">
        <v>6.9</v>
      </c>
      <c r="AJ25" s="10">
        <f t="shared" si="10"/>
        <v>165.60000000000008</v>
      </c>
      <c r="AK25" s="2"/>
      <c r="AL25" s="1">
        <v>7.19</v>
      </c>
      <c r="AM25" s="10">
        <f t="shared" si="11"/>
        <v>172.55999999999997</v>
      </c>
      <c r="AN25" s="1" t="s">
        <v>9</v>
      </c>
      <c r="AO25" s="1">
        <v>12</v>
      </c>
      <c r="AP25" s="3">
        <v>7.5</v>
      </c>
      <c r="AQ25" s="10">
        <f t="shared" si="12"/>
        <v>180</v>
      </c>
      <c r="AR25" s="2"/>
      <c r="AS25" s="3">
        <v>7.82</v>
      </c>
      <c r="AT25" s="10">
        <f t="shared" si="13"/>
        <v>187.6799999999999</v>
      </c>
      <c r="AU25" s="2"/>
      <c r="AV25" s="1">
        <v>8.13</v>
      </c>
      <c r="AW25" s="10">
        <f t="shared" si="14"/>
        <v>195.11999999999995</v>
      </c>
      <c r="AX25" s="2"/>
      <c r="AY25" s="1">
        <v>8.44</v>
      </c>
      <c r="AZ25" s="10">
        <f t="shared" si="15"/>
        <v>202.55999999999997</v>
      </c>
      <c r="BA25" s="2"/>
      <c r="BB25" s="1">
        <v>8.75</v>
      </c>
      <c r="BC25" s="10">
        <f t="shared" si="16"/>
        <v>210</v>
      </c>
      <c r="BD25" s="1" t="s">
        <v>9</v>
      </c>
      <c r="BE25" s="1">
        <v>12</v>
      </c>
    </row>
    <row r="26" spans="1:56" ht="15">
      <c r="A26" s="11" t="s">
        <v>12</v>
      </c>
      <c r="B26" s="1"/>
      <c r="C26" s="1"/>
      <c r="D26" s="3">
        <f>SUM(D2:D25)</f>
        <v>90</v>
      </c>
      <c r="E26" s="1"/>
      <c r="F26" s="1"/>
      <c r="G26" s="3">
        <f>SUM(G2:G25)</f>
        <v>97.67999999999995</v>
      </c>
      <c r="H26" s="1"/>
      <c r="I26" s="1"/>
      <c r="J26" s="16">
        <f>SUM(J2:J25)</f>
        <v>105.60000000000004</v>
      </c>
      <c r="K26" s="1"/>
      <c r="L26" s="1"/>
      <c r="M26" s="1">
        <f>SUM(M2:M25)</f>
        <v>112.55999999999997</v>
      </c>
      <c r="N26" s="1"/>
      <c r="O26" s="1"/>
      <c r="P26" s="3">
        <f>SUM(P2:P25)</f>
        <v>120</v>
      </c>
      <c r="Q26" s="1"/>
      <c r="R26" s="1"/>
      <c r="S26" s="1">
        <f>SUM(S2:S25)</f>
        <v>127.67999999999992</v>
      </c>
      <c r="T26" s="1"/>
      <c r="U26" s="11" t="s">
        <v>12</v>
      </c>
      <c r="V26" s="1"/>
      <c r="W26" s="3">
        <f>SUM(W2:W25)</f>
        <v>135.11999999999998</v>
      </c>
      <c r="X26" s="1"/>
      <c r="Y26" s="1"/>
      <c r="Z26" s="1">
        <f>SUM(Z2:Z25)</f>
        <v>142.55999999999997</v>
      </c>
      <c r="AA26" s="1"/>
      <c r="AB26" s="1"/>
      <c r="AC26" s="3">
        <f>SUM(AC2:AC25)</f>
        <v>150</v>
      </c>
      <c r="AD26" s="1"/>
      <c r="AE26" s="1"/>
      <c r="AF26" s="1">
        <f>SUM(AF2:AF25)</f>
        <v>157.67999999999992</v>
      </c>
      <c r="AG26" s="1"/>
      <c r="AH26" s="1"/>
      <c r="AI26" s="3">
        <f>SUM(AI2:AI25)</f>
        <v>165.60000000000008</v>
      </c>
      <c r="AJ26" s="1"/>
      <c r="AK26" s="1"/>
      <c r="AL26" s="1">
        <f>SUM(AL2:AL25)</f>
        <v>172.55999999999997</v>
      </c>
      <c r="AM26" s="1"/>
      <c r="AN26" s="11" t="s">
        <v>12</v>
      </c>
      <c r="AO26" s="1"/>
      <c r="AP26" s="3">
        <f>SUM(AP2:AP25)</f>
        <v>180</v>
      </c>
      <c r="AQ26" s="1"/>
      <c r="AR26" s="1"/>
      <c r="AS26" s="1">
        <f>SUM(AS2:AS25)</f>
        <v>187.6799999999999</v>
      </c>
      <c r="AT26" s="1"/>
      <c r="AU26" s="1"/>
      <c r="AV26" s="3">
        <f>SUM(AV2:AV25)</f>
        <v>195.11999999999995</v>
      </c>
      <c r="AW26" s="1"/>
      <c r="AX26" s="1"/>
      <c r="AY26" s="1">
        <f>SUM(AY2:AY25)</f>
        <v>202.55999999999997</v>
      </c>
      <c r="AZ26" s="1"/>
      <c r="BA26" s="1"/>
      <c r="BB26" s="3">
        <f>SUM(BB2:BB25)</f>
        <v>210</v>
      </c>
      <c r="BD26" s="4" t="s">
        <v>12</v>
      </c>
    </row>
    <row r="27" spans="1:56" ht="15">
      <c r="A27" s="11" t="s">
        <v>102</v>
      </c>
      <c r="B27" s="1"/>
      <c r="C27" s="1"/>
      <c r="D27" s="37">
        <f>D26*2</f>
        <v>180</v>
      </c>
      <c r="E27" s="1"/>
      <c r="F27" s="1"/>
      <c r="G27" s="37">
        <f>G26*2</f>
        <v>195.3599999999999</v>
      </c>
      <c r="H27" s="1"/>
      <c r="I27" s="1"/>
      <c r="J27" s="37">
        <f>J26*2</f>
        <v>211.20000000000007</v>
      </c>
      <c r="K27" s="1"/>
      <c r="L27" s="1"/>
      <c r="M27" s="37">
        <f>M26*2</f>
        <v>225.11999999999995</v>
      </c>
      <c r="N27" s="1"/>
      <c r="O27" s="1"/>
      <c r="P27" s="37">
        <f>P26*2</f>
        <v>240</v>
      </c>
      <c r="Q27" s="1"/>
      <c r="R27" s="1"/>
      <c r="S27" s="37">
        <f>S26*2</f>
        <v>255.35999999999984</v>
      </c>
      <c r="T27" s="1"/>
      <c r="U27" s="11"/>
      <c r="V27" s="1"/>
      <c r="W27" s="37">
        <f>W26*2</f>
        <v>270.23999999999995</v>
      </c>
      <c r="X27" s="1"/>
      <c r="Y27" s="1"/>
      <c r="Z27" s="37">
        <f>Z26*2</f>
        <v>285.11999999999995</v>
      </c>
      <c r="AA27" s="1"/>
      <c r="AB27" s="1"/>
      <c r="AC27" s="37">
        <f>AC26*2</f>
        <v>300</v>
      </c>
      <c r="AD27" s="1"/>
      <c r="AE27" s="1"/>
      <c r="AF27" s="37">
        <f>AF26*2</f>
        <v>315.35999999999984</v>
      </c>
      <c r="AG27" s="1"/>
      <c r="AH27" s="1"/>
      <c r="AI27" s="37">
        <f>AI26*2</f>
        <v>331.20000000000016</v>
      </c>
      <c r="AJ27" s="1"/>
      <c r="AK27" s="1"/>
      <c r="AL27" s="37">
        <f>AL26*2</f>
        <v>345.11999999999995</v>
      </c>
      <c r="AM27" s="1"/>
      <c r="AN27" s="11"/>
      <c r="AO27" s="1"/>
      <c r="AP27" s="37">
        <f>AP26*2</f>
        <v>360</v>
      </c>
      <c r="AQ27" s="1"/>
      <c r="AR27" s="1"/>
      <c r="AS27" s="37">
        <f>AS26*2</f>
        <v>375.3599999999998</v>
      </c>
      <c r="AT27" s="1"/>
      <c r="AU27" s="1"/>
      <c r="AV27" s="37">
        <f>AV26*2</f>
        <v>390.2399999999999</v>
      </c>
      <c r="AW27" s="1"/>
      <c r="AX27" s="1"/>
      <c r="AY27" s="37">
        <f>AY26*2</f>
        <v>405.11999999999995</v>
      </c>
      <c r="AZ27" s="1"/>
      <c r="BA27" s="1"/>
      <c r="BB27" s="37">
        <f>BB26*2</f>
        <v>420</v>
      </c>
      <c r="BD27" s="36"/>
    </row>
    <row r="28" spans="1:54" ht="15">
      <c r="A28" s="4"/>
      <c r="D28" t="s">
        <v>50</v>
      </c>
      <c r="G28" t="s">
        <v>28</v>
      </c>
      <c r="J28" t="s">
        <v>51</v>
      </c>
      <c r="M28" t="s">
        <v>52</v>
      </c>
      <c r="P28" t="s">
        <v>53</v>
      </c>
      <c r="S28" t="s">
        <v>54</v>
      </c>
      <c r="W28" t="s">
        <v>55</v>
      </c>
      <c r="Z28" t="s">
        <v>56</v>
      </c>
      <c r="AC28" t="s">
        <v>57</v>
      </c>
      <c r="AF28" t="s">
        <v>58</v>
      </c>
      <c r="AI28" t="s">
        <v>59</v>
      </c>
      <c r="AL28" t="s">
        <v>60</v>
      </c>
      <c r="AP28" t="s">
        <v>61</v>
      </c>
      <c r="AS28" t="s">
        <v>62</v>
      </c>
      <c r="AV28" t="s">
        <v>63</v>
      </c>
      <c r="AY28" t="s">
        <v>64</v>
      </c>
      <c r="BB28" t="s">
        <v>65</v>
      </c>
    </row>
    <row r="29" spans="4:54" ht="15">
      <c r="D29" t="s">
        <v>16</v>
      </c>
      <c r="G29" t="s">
        <v>16</v>
      </c>
      <c r="J29" t="s">
        <v>16</v>
      </c>
      <c r="M29" t="s">
        <v>16</v>
      </c>
      <c r="P29" t="s">
        <v>16</v>
      </c>
      <c r="S29" t="s">
        <v>16</v>
      </c>
      <c r="W29" t="s">
        <v>16</v>
      </c>
      <c r="Z29" t="s">
        <v>16</v>
      </c>
      <c r="AC29" t="s">
        <v>16</v>
      </c>
      <c r="AF29" t="s">
        <v>16</v>
      </c>
      <c r="AI29" t="s">
        <v>16</v>
      </c>
      <c r="AL29" t="s">
        <v>16</v>
      </c>
      <c r="AP29" t="s">
        <v>16</v>
      </c>
      <c r="AS29" t="s">
        <v>16</v>
      </c>
      <c r="AV29" t="s">
        <v>16</v>
      </c>
      <c r="AY29" t="s">
        <v>16</v>
      </c>
      <c r="BB29" t="s">
        <v>16</v>
      </c>
    </row>
    <row r="30" spans="4:54" ht="15">
      <c r="D30" t="s">
        <v>66</v>
      </c>
      <c r="G30" t="s">
        <v>67</v>
      </c>
      <c r="J30" t="s">
        <v>68</v>
      </c>
      <c r="M30" t="s">
        <v>69</v>
      </c>
      <c r="P30" t="s">
        <v>70</v>
      </c>
      <c r="S30" t="s">
        <v>71</v>
      </c>
      <c r="W30" t="s">
        <v>72</v>
      </c>
      <c r="Z30" t="s">
        <v>73</v>
      </c>
      <c r="AC30" t="s">
        <v>74</v>
      </c>
      <c r="AF30" t="s">
        <v>75</v>
      </c>
      <c r="AI30" t="s">
        <v>76</v>
      </c>
      <c r="AL30" t="s">
        <v>77</v>
      </c>
      <c r="AP30" t="s">
        <v>78</v>
      </c>
      <c r="AS30" t="s">
        <v>79</v>
      </c>
      <c r="AV30" t="s">
        <v>80</v>
      </c>
      <c r="AY30" t="s">
        <v>81</v>
      </c>
      <c r="BB30" t="s">
        <v>82</v>
      </c>
    </row>
    <row r="33" ht="15">
      <c r="A33" s="24" t="s">
        <v>34</v>
      </c>
    </row>
    <row r="35" ht="15">
      <c r="A35" s="26" t="s">
        <v>45</v>
      </c>
    </row>
    <row r="36" ht="15">
      <c r="A36" s="5"/>
    </row>
    <row r="37" spans="1:3" ht="15">
      <c r="A37" s="1" t="s">
        <v>46</v>
      </c>
      <c r="B37" s="1"/>
      <c r="C37" s="1" t="s">
        <v>47</v>
      </c>
    </row>
    <row r="38" spans="1:3" ht="15">
      <c r="A38" s="1"/>
      <c r="B38" s="1"/>
      <c r="C38" s="1"/>
    </row>
    <row r="39" spans="1:4" ht="15">
      <c r="A39" s="22">
        <v>1</v>
      </c>
      <c r="B39" s="1"/>
      <c r="C39" s="1">
        <v>3.75</v>
      </c>
      <c r="D39" t="s">
        <v>48</v>
      </c>
    </row>
    <row r="40" spans="1:4" ht="15">
      <c r="A40" s="22">
        <v>0.8</v>
      </c>
      <c r="B40" s="1"/>
      <c r="C40" s="3">
        <v>3</v>
      </c>
      <c r="D40" t="s">
        <v>48</v>
      </c>
    </row>
    <row r="41" spans="1:4" ht="15">
      <c r="A41" s="22">
        <v>0.6</v>
      </c>
      <c r="B41" s="1"/>
      <c r="C41" s="1">
        <v>2.25</v>
      </c>
      <c r="D41" t="s">
        <v>48</v>
      </c>
    </row>
  </sheetData>
  <sheetProtection/>
  <printOptions/>
  <pageMargins left="0.7" right="0.7" top="0.75" bottom="0.75" header="0.3" footer="0.3"/>
  <pageSetup fitToWidth="4" fitToHeight="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D31"/>
  <sheetViews>
    <sheetView zoomScalePageLayoutView="0" workbookViewId="0" topLeftCell="A1">
      <selection activeCell="C6" sqref="C6"/>
    </sheetView>
  </sheetViews>
  <sheetFormatPr defaultColWidth="9.140625" defaultRowHeight="15"/>
  <sheetData>
    <row r="1" ht="15">
      <c r="A1" t="s">
        <v>83</v>
      </c>
    </row>
    <row r="2" ht="15">
      <c r="A2" t="s">
        <v>84</v>
      </c>
    </row>
    <row r="5" spans="1:3" ht="15">
      <c r="A5" s="27" t="s">
        <v>10</v>
      </c>
      <c r="B5" s="27" t="s">
        <v>85</v>
      </c>
      <c r="C5" s="28" t="s">
        <v>86</v>
      </c>
    </row>
    <row r="6" spans="1:3" ht="15">
      <c r="A6" s="1" t="s">
        <v>9</v>
      </c>
      <c r="B6" s="1">
        <v>13</v>
      </c>
      <c r="C6" s="3">
        <v>3.75</v>
      </c>
    </row>
    <row r="7" spans="1:3" ht="15">
      <c r="A7" s="1" t="s">
        <v>9</v>
      </c>
      <c r="B7" s="1">
        <v>14</v>
      </c>
      <c r="C7" s="3">
        <v>3.75</v>
      </c>
    </row>
    <row r="8" spans="1:3" ht="15">
      <c r="A8" s="1" t="s">
        <v>9</v>
      </c>
      <c r="B8" s="1">
        <v>15</v>
      </c>
      <c r="C8" s="3">
        <v>3.75</v>
      </c>
    </row>
    <row r="9" spans="1:3" ht="15">
      <c r="A9" s="1" t="s">
        <v>9</v>
      </c>
      <c r="B9" s="1">
        <v>16</v>
      </c>
      <c r="C9" s="3">
        <v>3.75</v>
      </c>
    </row>
    <row r="10" spans="1:4" ht="15">
      <c r="A10" s="1" t="s">
        <v>9</v>
      </c>
      <c r="B10" s="1">
        <v>17</v>
      </c>
      <c r="C10" s="3">
        <v>3.75</v>
      </c>
      <c r="D10" t="s">
        <v>17</v>
      </c>
    </row>
    <row r="11" spans="1:4" ht="15">
      <c r="A11" s="1" t="s">
        <v>9</v>
      </c>
      <c r="B11" s="1">
        <v>18</v>
      </c>
      <c r="C11" s="3">
        <v>3.75</v>
      </c>
      <c r="D11" t="s">
        <v>30</v>
      </c>
    </row>
    <row r="12" spans="1:4" ht="15">
      <c r="A12" s="1" t="s">
        <v>9</v>
      </c>
      <c r="B12" s="1">
        <v>19</v>
      </c>
      <c r="C12" s="17">
        <v>4.07</v>
      </c>
      <c r="D12" t="s">
        <v>31</v>
      </c>
    </row>
    <row r="13" spans="1:3" ht="15">
      <c r="A13" s="1" t="s">
        <v>9</v>
      </c>
      <c r="B13" s="1">
        <v>20</v>
      </c>
      <c r="C13" s="1">
        <v>4.07</v>
      </c>
    </row>
    <row r="14" spans="1:3" ht="15">
      <c r="A14" s="1" t="s">
        <v>9</v>
      </c>
      <c r="B14" s="1">
        <v>21</v>
      </c>
      <c r="C14" s="1">
        <v>4.07</v>
      </c>
    </row>
    <row r="15" spans="1:3" ht="15">
      <c r="A15" s="1" t="s">
        <v>9</v>
      </c>
      <c r="B15" s="1">
        <v>22</v>
      </c>
      <c r="C15" s="1">
        <v>4.07</v>
      </c>
    </row>
    <row r="16" spans="1:3" ht="15">
      <c r="A16" s="1" t="s">
        <v>9</v>
      </c>
      <c r="B16" s="1">
        <v>23</v>
      </c>
      <c r="C16" s="1">
        <v>4.07</v>
      </c>
    </row>
    <row r="17" spans="1:3" ht="15">
      <c r="A17" s="1" t="s">
        <v>9</v>
      </c>
      <c r="B17" s="1">
        <v>24</v>
      </c>
      <c r="C17" s="1">
        <v>4.07</v>
      </c>
    </row>
    <row r="18" spans="1:3" ht="15">
      <c r="A18" s="1" t="s">
        <v>9</v>
      </c>
      <c r="B18" s="1">
        <v>1</v>
      </c>
      <c r="C18" s="1">
        <v>4.07</v>
      </c>
    </row>
    <row r="19" spans="1:3" ht="15">
      <c r="A19" s="1" t="s">
        <v>9</v>
      </c>
      <c r="B19" s="1">
        <v>2</v>
      </c>
      <c r="C19" s="1">
        <v>4.07</v>
      </c>
    </row>
    <row r="20" spans="1:3" ht="15">
      <c r="A20" s="1" t="s">
        <v>9</v>
      </c>
      <c r="B20" s="1">
        <v>3</v>
      </c>
      <c r="C20" s="1">
        <v>4.07</v>
      </c>
    </row>
    <row r="21" spans="1:3" ht="15">
      <c r="A21" s="1" t="s">
        <v>9</v>
      </c>
      <c r="B21" s="1">
        <v>4</v>
      </c>
      <c r="C21" s="1">
        <v>4.07</v>
      </c>
    </row>
    <row r="22" spans="1:3" ht="15">
      <c r="A22" s="1" t="s">
        <v>9</v>
      </c>
      <c r="B22" s="1">
        <v>5</v>
      </c>
      <c r="C22" s="1">
        <v>4.07</v>
      </c>
    </row>
    <row r="23" spans="1:3" ht="15">
      <c r="A23" s="1" t="s">
        <v>9</v>
      </c>
      <c r="B23" s="1">
        <v>6</v>
      </c>
      <c r="C23" s="1">
        <v>4.07</v>
      </c>
    </row>
    <row r="24" spans="1:3" ht="15">
      <c r="A24" s="1" t="s">
        <v>9</v>
      </c>
      <c r="B24" s="1">
        <v>7</v>
      </c>
      <c r="C24" s="1">
        <v>4.07</v>
      </c>
    </row>
    <row r="25" spans="1:3" ht="15">
      <c r="A25" s="1" t="s">
        <v>9</v>
      </c>
      <c r="B25" s="1">
        <v>8</v>
      </c>
      <c r="C25" s="1">
        <v>4.07</v>
      </c>
    </row>
    <row r="26" spans="1:3" ht="15">
      <c r="A26" s="1" t="s">
        <v>9</v>
      </c>
      <c r="B26" s="1">
        <v>9</v>
      </c>
      <c r="C26" s="1">
        <v>4.07</v>
      </c>
    </row>
    <row r="27" spans="1:3" ht="15">
      <c r="A27" s="1" t="s">
        <v>9</v>
      </c>
      <c r="B27" s="1">
        <v>10</v>
      </c>
      <c r="C27" s="1">
        <v>4.07</v>
      </c>
    </row>
    <row r="28" spans="1:3" ht="15">
      <c r="A28" s="1" t="s">
        <v>9</v>
      </c>
      <c r="B28" s="1">
        <v>11</v>
      </c>
      <c r="C28" s="1">
        <v>4.07</v>
      </c>
    </row>
    <row r="29" spans="1:3" ht="15">
      <c r="A29" s="1" t="s">
        <v>9</v>
      </c>
      <c r="B29" s="12">
        <v>12</v>
      </c>
      <c r="C29" s="1">
        <v>4.07</v>
      </c>
    </row>
    <row r="30" spans="1:3" ht="15">
      <c r="A30" s="11" t="s">
        <v>12</v>
      </c>
      <c r="B30" s="12"/>
      <c r="C30" s="16">
        <f>SUM(C6:C29)</f>
        <v>95.75999999999996</v>
      </c>
    </row>
    <row r="31" spans="3:4" ht="15">
      <c r="C31" s="3">
        <f>+C30*2</f>
        <v>191.51999999999992</v>
      </c>
      <c r="D31" t="s">
        <v>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2010-09-13T19:51:51Z</cp:lastPrinted>
  <dcterms:created xsi:type="dcterms:W3CDTF">2010-09-08T17:49:48Z</dcterms:created>
  <dcterms:modified xsi:type="dcterms:W3CDTF">2012-07-27T19:55:23Z</dcterms:modified>
  <cp:category/>
  <cp:version/>
  <cp:contentType/>
  <cp:contentStatus/>
</cp:coreProperties>
</file>