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65" windowWidth="20955" windowHeight="9915" activeTab="3"/>
  </bookViews>
  <sheets>
    <sheet name="Leave type &amp; accrual info" sheetId="1" r:id="rId1"/>
    <sheet name="Summary 11" sheetId="2" r:id="rId2"/>
    <sheet name="sick" sheetId="3" r:id="rId3"/>
    <sheet name="vacation" sheetId="4" r:id="rId4"/>
    <sheet name="accrual change" sheetId="5" r:id="rId5"/>
  </sheets>
  <definedNames/>
  <calcPr fullCalcOnLoad="1"/>
</workbook>
</file>

<file path=xl/sharedStrings.xml><?xml version="1.0" encoding="utf-8"?>
<sst xmlns="http://schemas.openxmlformats.org/spreadsheetml/2006/main" count="195" uniqueCount="81">
  <si>
    <t>Accrual</t>
  </si>
  <si>
    <t>Limit</t>
  </si>
  <si>
    <t>Rollover hrs</t>
  </si>
  <si>
    <t>EXSK</t>
  </si>
  <si>
    <t>July 1st every FY</t>
  </si>
  <si>
    <t>SICK</t>
  </si>
  <si>
    <t>per pay period</t>
  </si>
  <si>
    <t>SK97</t>
  </si>
  <si>
    <t>not an accrual</t>
  </si>
  <si>
    <t>V250</t>
  </si>
  <si>
    <t>ID</t>
  </si>
  <si>
    <t>YTD</t>
  </si>
  <si>
    <t>sick accrual</t>
  </si>
  <si>
    <t>BW</t>
  </si>
  <si>
    <t>CS</t>
  </si>
  <si>
    <t xml:space="preserve"> </t>
  </si>
  <si>
    <t>this is the pay period your anniversary date falls</t>
  </si>
  <si>
    <t>then the accrual would change on this pay period</t>
  </si>
  <si>
    <t>this would be your correct ytd accrual for vacation</t>
  </si>
  <si>
    <t>Employees, this is a summary of the leave time you should earn each fiscal year you are in pay status.</t>
  </si>
  <si>
    <t>SK 84 and SK97 are not sick accruals, but are only holding places for sick leave earned prior to 1984 and between 1984-1997 since different rules applied.</t>
  </si>
  <si>
    <t xml:space="preserve">Extended sick leave is earned at the beginning of the fiscal year, each July 1st and is prorated to your contract %.  </t>
  </si>
  <si>
    <t>for example:</t>
  </si>
  <si>
    <t>If you work:</t>
  </si>
  <si>
    <t>can earn in a year and will not increase with years of service.</t>
  </si>
  <si>
    <t>start date</t>
  </si>
  <si>
    <t>end date</t>
  </si>
  <si>
    <t>vac accr</t>
  </si>
  <si>
    <t>of employment</t>
  </si>
  <si>
    <t>If you work less than 100% your time is pro-rated:</t>
  </si>
  <si>
    <t xml:space="preserve">If you work: </t>
  </si>
  <si>
    <t>you earn:</t>
  </si>
  <si>
    <t>hr per pay period</t>
  </si>
  <si>
    <t>during 1st year</t>
  </si>
  <si>
    <t>during 4th year</t>
  </si>
  <si>
    <t>during 7th year</t>
  </si>
  <si>
    <t xml:space="preserve">during 10th year </t>
  </si>
  <si>
    <t>(Year 0)</t>
  </si>
  <si>
    <t>(Year 3)</t>
  </si>
  <si>
    <t>(Year 6)</t>
  </si>
  <si>
    <t>(Year 9)</t>
  </si>
  <si>
    <t>This example shows how to administer an accrual change.</t>
  </si>
  <si>
    <t>The following example is reflective of a September 25th anniversary date (adjusted service date).</t>
  </si>
  <si>
    <t>Eclass</t>
  </si>
  <si>
    <t>E-class description</t>
  </si>
  <si>
    <t>Leave category Description</t>
  </si>
  <si>
    <t>Leave Category</t>
  </si>
  <si>
    <t>Leave code</t>
  </si>
  <si>
    <t>Service Years</t>
  </si>
  <si>
    <t>Accrual Frequency</t>
  </si>
  <si>
    <t>Please also refer to the other worksheets, available by clicking on the tabs at the bottom of each page in this document.</t>
  </si>
  <si>
    <t xml:space="preserve">Leave types </t>
  </si>
  <si>
    <t>COMP</t>
  </si>
  <si>
    <t>Comp Time (exempt employees may not earn comp time) - employees do not a accrue COMP, this is a place holder for COMP time earned when worked</t>
  </si>
  <si>
    <t>Extended Sick (20 days earned beginning of each fiscal year)</t>
  </si>
  <si>
    <t>Sick earned post 1997</t>
  </si>
  <si>
    <t>Sick earned 1984-1997 (not an accrual, holds previously earned time)</t>
  </si>
  <si>
    <t>SK84</t>
  </si>
  <si>
    <t>Sick earned pre 1984 (not an accrual, holds previously earned time)</t>
  </si>
  <si>
    <t>Civil Service Exempt 8 hr</t>
  </si>
  <si>
    <t>CS 40 Hours Full Time</t>
  </si>
  <si>
    <t>payroll #</t>
  </si>
  <si>
    <t xml:space="preserve">accrual </t>
  </si>
  <si>
    <t>Payroll #</t>
  </si>
  <si>
    <t>Vacation and Sick leave records in the Banner system for Bi-weekly employees</t>
  </si>
  <si>
    <t>Time is earned per pay period consistently during the year based while you are in pay status</t>
  </si>
  <si>
    <t>Vacation and regular sick leave is earned based on hours paid each pay period.  Hours paid includes worked hours and while on paid leave time such as vacation, sick, jury duty etc.</t>
  </si>
  <si>
    <t xml:space="preserve">Full-time employees in pay status (75 or 80 hours each 2 week pay period) earns roughly ½ a sick day each bi-weekly payroll so that over 26 biweekly payrolls you earn 12 sick days per year.  </t>
  </si>
  <si>
    <t xml:space="preserve">The vacation accrual is still tied to the years of service and increases with each year of service.  </t>
  </si>
  <si>
    <t xml:space="preserve">Extended sick leave time is still earned at the beginning of each fiscal year.  Unused extended sick leave is cleared out at the end of a fiscal year and does not carry over, the same as in the past.  </t>
  </si>
  <si>
    <t>To see the pay periods you may view payroll calendars at the link below.</t>
  </si>
  <si>
    <t>Payroll Cutoff:</t>
  </si>
  <si>
    <t>http://www.siue.edu/humanresources/payroll/index.shtml</t>
  </si>
  <si>
    <t xml:space="preserve">Vacation </t>
  </si>
  <si>
    <t>160 hours</t>
  </si>
  <si>
    <t>128 hours</t>
  </si>
  <si>
    <t>160 is the maximum extended sick leave hours any employee</t>
  </si>
  <si>
    <t>96 hours</t>
  </si>
  <si>
    <t>To view the change in vacation leave accruals when your anniversary date occurs, view the "accrual change" tab.</t>
  </si>
  <si>
    <t>Year-to-date</t>
  </si>
  <si>
    <t>2 year roll limit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</si>
</sst>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double"/>
      <right style="double"/>
      <top style="double"/>
      <bottom style="double"/>
    </border>
    <border>
      <left style="thin"/>
      <right style="thin"/>
      <top/>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5">
    <xf numFmtId="0" fontId="0" fillId="0" borderId="0" xfId="0" applyFont="1" applyAlignment="1">
      <alignment/>
    </xf>
    <xf numFmtId="0" fontId="0" fillId="0" borderId="10" xfId="0" applyBorder="1" applyAlignment="1">
      <alignment/>
    </xf>
    <xf numFmtId="2" fontId="0" fillId="11" borderId="10" xfId="0" applyNumberFormat="1" applyFill="1" applyBorder="1" applyAlignment="1">
      <alignment/>
    </xf>
    <xf numFmtId="0" fontId="0" fillId="3" borderId="10" xfId="0" applyFill="1" applyBorder="1" applyAlignment="1">
      <alignment/>
    </xf>
    <xf numFmtId="2" fontId="0" fillId="0" borderId="10" xfId="0" applyNumberFormat="1" applyBorder="1" applyAlignment="1">
      <alignment/>
    </xf>
    <xf numFmtId="0" fontId="0" fillId="0" borderId="0" xfId="0" applyBorder="1" applyAlignment="1">
      <alignment/>
    </xf>
    <xf numFmtId="2" fontId="0" fillId="0" borderId="0" xfId="0" applyNumberFormat="1" applyBorder="1" applyAlignment="1">
      <alignment/>
    </xf>
    <xf numFmtId="0" fontId="0" fillId="0" borderId="10" xfId="0" applyFill="1" applyBorder="1" applyAlignment="1">
      <alignment/>
    </xf>
    <xf numFmtId="2" fontId="0" fillId="0" borderId="10" xfId="0" applyNumberFormat="1" applyFill="1" applyBorder="1" applyAlignment="1">
      <alignment/>
    </xf>
    <xf numFmtId="0" fontId="0" fillId="0" borderId="11" xfId="0" applyBorder="1" applyAlignment="1">
      <alignment/>
    </xf>
    <xf numFmtId="2" fontId="0" fillId="0" borderId="10" xfId="42" applyNumberFormat="1" applyFont="1" applyBorder="1" applyAlignment="1">
      <alignment/>
    </xf>
    <xf numFmtId="0" fontId="0" fillId="13" borderId="0" xfId="0" applyFill="1" applyAlignment="1">
      <alignment/>
    </xf>
    <xf numFmtId="9" fontId="0" fillId="0" borderId="10" xfId="0" applyNumberFormat="1" applyBorder="1" applyAlignment="1">
      <alignment/>
    </xf>
    <xf numFmtId="14" fontId="2" fillId="0" borderId="10" xfId="0" applyNumberFormat="1" applyFont="1" applyFill="1" applyBorder="1" applyAlignment="1">
      <alignment/>
    </xf>
    <xf numFmtId="9" fontId="0" fillId="0" borderId="0" xfId="0" applyNumberFormat="1" applyAlignment="1">
      <alignment/>
    </xf>
    <xf numFmtId="0" fontId="0" fillId="0" borderId="0" xfId="0" applyAlignment="1">
      <alignment horizontal="center"/>
    </xf>
    <xf numFmtId="0" fontId="0" fillId="3" borderId="10" xfId="0" applyFill="1" applyBorder="1" applyAlignment="1">
      <alignment horizontal="center"/>
    </xf>
    <xf numFmtId="0" fontId="0" fillId="0" borderId="10" xfId="0" applyBorder="1" applyAlignment="1">
      <alignment horizontal="center"/>
    </xf>
    <xf numFmtId="0" fontId="0" fillId="11" borderId="10" xfId="0" applyFill="1" applyBorder="1" applyAlignment="1">
      <alignment/>
    </xf>
    <xf numFmtId="0" fontId="0" fillId="11" borderId="10" xfId="0" applyFill="1"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0" xfId="0" applyBorder="1" applyAlignment="1">
      <alignment wrapText="1"/>
    </xf>
    <xf numFmtId="0" fontId="0" fillId="0" borderId="13" xfId="0" applyBorder="1" applyAlignment="1">
      <alignment wrapText="1"/>
    </xf>
    <xf numFmtId="0" fontId="35" fillId="0" borderId="10" xfId="0" applyFont="1" applyBorder="1" applyAlignment="1">
      <alignment/>
    </xf>
    <xf numFmtId="0" fontId="0" fillId="0" borderId="0" xfId="0" applyAlignment="1">
      <alignment wrapText="1"/>
    </xf>
    <xf numFmtId="0" fontId="0" fillId="9" borderId="10" xfId="0" applyFill="1" applyBorder="1" applyAlignment="1">
      <alignment/>
    </xf>
    <xf numFmtId="2" fontId="0" fillId="9" borderId="10" xfId="0" applyNumberFormat="1" applyFill="1" applyBorder="1" applyAlignment="1">
      <alignment/>
    </xf>
    <xf numFmtId="0" fontId="0" fillId="0" borderId="10" xfId="0" applyFont="1" applyBorder="1" applyAlignment="1">
      <alignment wrapText="1"/>
    </xf>
    <xf numFmtId="0" fontId="29" fillId="0" borderId="10" xfId="52" applyBorder="1" applyAlignment="1" applyProtection="1">
      <alignment wrapText="1"/>
      <protection/>
    </xf>
    <xf numFmtId="14" fontId="2" fillId="0" borderId="10" xfId="0" applyNumberFormat="1" applyFont="1" applyFill="1" applyBorder="1" applyAlignment="1" quotePrefix="1">
      <alignment horizontal="right"/>
    </xf>
    <xf numFmtId="2" fontId="0" fillId="33" borderId="10" xfId="0" applyNumberFormat="1" applyFill="1" applyBorder="1" applyAlignment="1">
      <alignment/>
    </xf>
    <xf numFmtId="0" fontId="0" fillId="0" borderId="0" xfId="0" applyAlignment="1">
      <alignment/>
    </xf>
    <xf numFmtId="43" fontId="0" fillId="2" borderId="10" xfId="42" applyFont="1" applyFill="1" applyBorder="1" applyAlignment="1">
      <alignment/>
    </xf>
    <xf numFmtId="0" fontId="0" fillId="2" borderId="10" xfId="0" applyFill="1" applyBorder="1" applyAlignment="1">
      <alignment/>
    </xf>
    <xf numFmtId="0" fontId="0" fillId="2" borderId="14" xfId="0" applyFill="1" applyBorder="1" applyAlignment="1">
      <alignment horizontal="center"/>
    </xf>
    <xf numFmtId="0" fontId="0" fillId="2" borderId="14" xfId="0" applyFill="1" applyBorder="1" applyAlignment="1">
      <alignment/>
    </xf>
    <xf numFmtId="0" fontId="0" fillId="2" borderId="15" xfId="0" applyFill="1" applyBorder="1" applyAlignment="1">
      <alignment/>
    </xf>
    <xf numFmtId="43" fontId="0" fillId="0" borderId="10" xfId="42" applyFont="1" applyFill="1" applyBorder="1" applyAlignment="1">
      <alignment/>
    </xf>
    <xf numFmtId="2" fontId="0" fillId="11" borderId="10" xfId="0" applyNumberFormat="1" applyFill="1" applyBorder="1" applyAlignment="1">
      <alignment/>
    </xf>
    <xf numFmtId="2" fontId="0" fillId="0" borderId="10" xfId="0" applyNumberFormat="1" applyFill="1" applyBorder="1" applyAlignment="1">
      <alignment/>
    </xf>
    <xf numFmtId="2" fontId="0" fillId="0" borderId="0" xfId="0" applyNumberFormat="1" applyBorder="1" applyAlignment="1">
      <alignment/>
    </xf>
    <xf numFmtId="0" fontId="0" fillId="13" borderId="0" xfId="0" applyFill="1" applyAlignment="1">
      <alignment/>
    </xf>
    <xf numFmtId="0" fontId="35" fillId="0" borderId="0" xfId="0" applyFont="1" applyAlignment="1">
      <alignment wrapText="1"/>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iue.edu/humanresources/payroll/index.shtml"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25"/>
  <sheetViews>
    <sheetView zoomScalePageLayoutView="0" workbookViewId="0" topLeftCell="A13">
      <selection activeCell="G8" sqref="G8"/>
    </sheetView>
  </sheetViews>
  <sheetFormatPr defaultColWidth="9.140625" defaultRowHeight="15"/>
  <cols>
    <col min="1" max="1" width="11.8515625" style="25" customWidth="1"/>
    <col min="2" max="2" width="64.140625" style="25" customWidth="1"/>
  </cols>
  <sheetData>
    <row r="1" spans="1:2" ht="15.75" customHeight="1" thickBot="1">
      <c r="A1" s="43" t="s">
        <v>64</v>
      </c>
      <c r="B1" s="43"/>
    </row>
    <row r="2" spans="1:2" ht="31.5" thickBot="1" thickTop="1">
      <c r="A2" s="20"/>
      <c r="B2" s="21" t="s">
        <v>50</v>
      </c>
    </row>
    <row r="3" spans="1:2" ht="15.75" thickTop="1">
      <c r="A3" s="22"/>
      <c r="B3" s="23"/>
    </row>
    <row r="4" spans="1:2" ht="30">
      <c r="A4" s="22"/>
      <c r="B4" s="28" t="s">
        <v>65</v>
      </c>
    </row>
    <row r="5" spans="1:2" ht="15">
      <c r="A5" s="22"/>
      <c r="B5" s="22"/>
    </row>
    <row r="6" spans="1:2" ht="45">
      <c r="A6" s="22"/>
      <c r="B6" s="22" t="s">
        <v>66</v>
      </c>
    </row>
    <row r="7" spans="1:2" ht="15">
      <c r="A7" s="22"/>
      <c r="B7" s="22"/>
    </row>
    <row r="8" spans="1:2" ht="45">
      <c r="A8" s="22"/>
      <c r="B8" s="22" t="s">
        <v>67</v>
      </c>
    </row>
    <row r="9" spans="1:2" ht="15">
      <c r="A9" s="22"/>
      <c r="B9" s="22"/>
    </row>
    <row r="10" spans="1:2" ht="30">
      <c r="A10" s="22"/>
      <c r="B10" s="22" t="s">
        <v>68</v>
      </c>
    </row>
    <row r="11" spans="1:2" ht="15">
      <c r="A11" s="22"/>
      <c r="B11" s="22"/>
    </row>
    <row r="12" spans="1:2" ht="45">
      <c r="A12" s="22"/>
      <c r="B12" s="22" t="s">
        <v>69</v>
      </c>
    </row>
    <row r="13" spans="1:2" ht="15">
      <c r="A13" s="22"/>
      <c r="B13" s="22"/>
    </row>
    <row r="14" spans="1:2" ht="30">
      <c r="A14" s="22"/>
      <c r="B14" s="22" t="s">
        <v>70</v>
      </c>
    </row>
    <row r="15" spans="1:2" ht="15">
      <c r="A15" s="22"/>
      <c r="B15" s="22"/>
    </row>
    <row r="16" spans="1:2" ht="15">
      <c r="A16" s="22"/>
      <c r="B16" s="22" t="s">
        <v>71</v>
      </c>
    </row>
    <row r="17" ht="15">
      <c r="B17" s="29" t="s">
        <v>72</v>
      </c>
    </row>
    <row r="18" spans="1:2" ht="15">
      <c r="A18" s="22"/>
      <c r="B18" s="22"/>
    </row>
    <row r="19" spans="1:2" ht="15">
      <c r="A19" s="24" t="s">
        <v>51</v>
      </c>
      <c r="B19" s="22"/>
    </row>
    <row r="20" spans="1:2" ht="45">
      <c r="A20" s="22" t="s">
        <v>52</v>
      </c>
      <c r="B20" s="22" t="s">
        <v>53</v>
      </c>
    </row>
    <row r="21" spans="1:2" ht="15">
      <c r="A21" s="1" t="s">
        <v>3</v>
      </c>
      <c r="B21" s="22" t="s">
        <v>54</v>
      </c>
    </row>
    <row r="22" spans="1:2" ht="15">
      <c r="A22" s="1" t="s">
        <v>5</v>
      </c>
      <c r="B22" s="22" t="s">
        <v>55</v>
      </c>
    </row>
    <row r="23" spans="1:2" ht="15">
      <c r="A23" s="1" t="s">
        <v>7</v>
      </c>
      <c r="B23" s="22" t="s">
        <v>56</v>
      </c>
    </row>
    <row r="24" spans="1:2" ht="15">
      <c r="A24" s="1" t="s">
        <v>57</v>
      </c>
      <c r="B24" s="22" t="s">
        <v>58</v>
      </c>
    </row>
    <row r="25" spans="1:2" ht="15">
      <c r="A25" s="1" t="s">
        <v>9</v>
      </c>
      <c r="B25" s="22" t="s">
        <v>73</v>
      </c>
    </row>
  </sheetData>
  <sheetProtection/>
  <mergeCells count="1">
    <mergeCell ref="A1:B1"/>
  </mergeCells>
  <hyperlinks>
    <hyperlink ref="B17" r:id="rId1" display="http://www.siue.edu/humanresources/payroll/index.s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22"/>
  <sheetViews>
    <sheetView zoomScalePageLayoutView="0" workbookViewId="0" topLeftCell="A1">
      <selection activeCell="P4" sqref="P4"/>
    </sheetView>
  </sheetViews>
  <sheetFormatPr defaultColWidth="9.140625" defaultRowHeight="15"/>
  <cols>
    <col min="1" max="1" width="7.00390625" style="0" customWidth="1"/>
    <col min="2" max="2" width="24.8515625" style="0" customWidth="1"/>
    <col min="3" max="3" width="28.8515625" style="0" customWidth="1"/>
    <col min="4" max="4" width="9.57421875" style="0" customWidth="1"/>
    <col min="5" max="5" width="8.421875" style="0" customWidth="1"/>
    <col min="6" max="6" width="13.421875" style="0" customWidth="1"/>
    <col min="7" max="7" width="15.8515625" style="0" customWidth="1"/>
    <col min="8" max="8" width="8.57421875" style="0" customWidth="1"/>
    <col min="9" max="9" width="10.00390625" style="0" customWidth="1"/>
    <col min="10" max="10" width="11.140625" style="32" customWidth="1"/>
  </cols>
  <sheetData>
    <row r="1" spans="1:10" ht="30">
      <c r="A1" s="18" t="s">
        <v>43</v>
      </c>
      <c r="B1" s="18" t="s">
        <v>44</v>
      </c>
      <c r="C1" s="19" t="s">
        <v>45</v>
      </c>
      <c r="D1" s="19" t="s">
        <v>46</v>
      </c>
      <c r="E1" s="19" t="s">
        <v>47</v>
      </c>
      <c r="F1" s="19" t="s">
        <v>48</v>
      </c>
      <c r="G1" s="19" t="s">
        <v>49</v>
      </c>
      <c r="H1" s="2" t="s">
        <v>0</v>
      </c>
      <c r="I1" s="2" t="s">
        <v>1</v>
      </c>
      <c r="J1" s="39" t="s">
        <v>2</v>
      </c>
    </row>
    <row r="2" spans="1:10" ht="15">
      <c r="A2" s="7" t="s">
        <v>14</v>
      </c>
      <c r="B2" s="7" t="s">
        <v>60</v>
      </c>
      <c r="C2" s="7" t="s">
        <v>59</v>
      </c>
      <c r="D2" s="7">
        <v>11</v>
      </c>
      <c r="E2" s="7" t="s">
        <v>3</v>
      </c>
      <c r="F2" s="7">
        <v>0</v>
      </c>
      <c r="G2" s="7" t="s">
        <v>4</v>
      </c>
      <c r="H2" s="8">
        <v>160</v>
      </c>
      <c r="I2" s="8">
        <v>160</v>
      </c>
      <c r="J2" s="40">
        <v>0</v>
      </c>
    </row>
    <row r="3" spans="1:10" ht="15">
      <c r="A3" s="7"/>
      <c r="B3" s="7"/>
      <c r="C3" s="7" t="s">
        <v>59</v>
      </c>
      <c r="D3" s="7">
        <v>11</v>
      </c>
      <c r="E3" s="7" t="s">
        <v>5</v>
      </c>
      <c r="F3" s="7">
        <v>0</v>
      </c>
      <c r="G3" s="7" t="s">
        <v>6</v>
      </c>
      <c r="H3" s="8">
        <v>3.7</v>
      </c>
      <c r="I3" s="8">
        <v>9999</v>
      </c>
      <c r="J3" s="40">
        <v>9999</v>
      </c>
    </row>
    <row r="4" spans="1:10" ht="15">
      <c r="A4" s="7"/>
      <c r="B4" s="7"/>
      <c r="C4" s="7" t="s">
        <v>59</v>
      </c>
      <c r="D4" s="7">
        <v>11</v>
      </c>
      <c r="E4" s="7" t="s">
        <v>7</v>
      </c>
      <c r="F4" s="7">
        <v>0</v>
      </c>
      <c r="G4" s="7" t="s">
        <v>8</v>
      </c>
      <c r="H4" s="8">
        <v>0</v>
      </c>
      <c r="I4" s="8">
        <v>1500</v>
      </c>
      <c r="J4" s="40">
        <v>1500</v>
      </c>
    </row>
    <row r="5" spans="1:10" ht="15">
      <c r="A5" s="7"/>
      <c r="B5" s="7"/>
      <c r="C5" s="7" t="s">
        <v>59</v>
      </c>
      <c r="D5" s="7">
        <v>11</v>
      </c>
      <c r="E5" s="7" t="s">
        <v>9</v>
      </c>
      <c r="F5" s="7">
        <v>0</v>
      </c>
      <c r="G5" s="7" t="s">
        <v>6</v>
      </c>
      <c r="H5" s="8">
        <v>7.7</v>
      </c>
      <c r="I5" s="8">
        <f>SUM(J5,vacation!E29)</f>
        <v>600.5999999999998</v>
      </c>
      <c r="J5" s="40">
        <v>400.39999999999986</v>
      </c>
    </row>
    <row r="6" spans="1:10" ht="15">
      <c r="A6" s="7"/>
      <c r="B6" s="7"/>
      <c r="C6" s="7" t="s">
        <v>59</v>
      </c>
      <c r="D6" s="7">
        <v>11</v>
      </c>
      <c r="E6" s="7" t="s">
        <v>9</v>
      </c>
      <c r="F6" s="7">
        <v>3</v>
      </c>
      <c r="G6" s="7" t="s">
        <v>6</v>
      </c>
      <c r="H6" s="8">
        <v>8</v>
      </c>
      <c r="I6" s="8">
        <f>SUM(J6,vacation!H29)</f>
        <v>624</v>
      </c>
      <c r="J6" s="38">
        <v>416</v>
      </c>
    </row>
    <row r="7" spans="1:10" ht="15">
      <c r="A7" s="7"/>
      <c r="B7" s="7"/>
      <c r="C7" s="7" t="s">
        <v>59</v>
      </c>
      <c r="D7" s="7">
        <v>11</v>
      </c>
      <c r="E7" s="7" t="s">
        <v>9</v>
      </c>
      <c r="F7" s="7">
        <v>6</v>
      </c>
      <c r="G7" s="7" t="s">
        <v>6</v>
      </c>
      <c r="H7" s="8">
        <v>8.31</v>
      </c>
      <c r="I7" s="8">
        <f>SUM(J7,vacation!K29)</f>
        <v>648.1800000000002</v>
      </c>
      <c r="J7" s="40">
        <v>432.1200000000001</v>
      </c>
    </row>
    <row r="8" spans="1:10" ht="15">
      <c r="A8" s="7"/>
      <c r="B8" s="7"/>
      <c r="C8" s="7" t="s">
        <v>59</v>
      </c>
      <c r="D8" s="7">
        <v>11</v>
      </c>
      <c r="E8" s="7" t="s">
        <v>9</v>
      </c>
      <c r="F8" s="7">
        <v>9</v>
      </c>
      <c r="G8" s="7" t="s">
        <v>6</v>
      </c>
      <c r="H8" s="8">
        <v>8.62</v>
      </c>
      <c r="I8" s="8">
        <f>SUM(J8,vacation!N29)</f>
        <v>672.3600000000001</v>
      </c>
      <c r="J8" s="40">
        <v>448.2400000000001</v>
      </c>
    </row>
    <row r="9" spans="8:10" s="5" customFormat="1" ht="15">
      <c r="H9" s="6"/>
      <c r="I9" s="6"/>
      <c r="J9" s="41"/>
    </row>
    <row r="10" spans="8:10" s="5" customFormat="1" ht="15">
      <c r="H10" s="6"/>
      <c r="I10" s="6"/>
      <c r="J10" s="41"/>
    </row>
    <row r="11" ht="15">
      <c r="A11" t="s">
        <v>19</v>
      </c>
    </row>
    <row r="13" ht="15">
      <c r="A13" t="s">
        <v>20</v>
      </c>
    </row>
    <row r="14" ht="15">
      <c r="A14" t="s">
        <v>78</v>
      </c>
    </row>
    <row r="16" spans="1:2" ht="15">
      <c r="A16" s="11" t="s">
        <v>21</v>
      </c>
      <c r="B16" s="11"/>
    </row>
    <row r="17" ht="15">
      <c r="A17" t="s">
        <v>22</v>
      </c>
    </row>
    <row r="18" spans="1:10" ht="15">
      <c r="A18" s="1" t="s">
        <v>23</v>
      </c>
      <c r="B18" s="1"/>
      <c r="C18" s="1" t="s">
        <v>31</v>
      </c>
      <c r="E18" s="11" t="s">
        <v>76</v>
      </c>
      <c r="F18" s="11"/>
      <c r="G18" s="11"/>
      <c r="H18" s="11"/>
      <c r="I18" s="11"/>
      <c r="J18" s="42"/>
    </row>
    <row r="19" spans="1:10" ht="15">
      <c r="A19" s="1"/>
      <c r="B19" s="12">
        <v>1</v>
      </c>
      <c r="C19" s="1" t="s">
        <v>74</v>
      </c>
      <c r="E19" s="11" t="s">
        <v>24</v>
      </c>
      <c r="F19" s="11"/>
      <c r="G19" s="11"/>
      <c r="H19" s="11"/>
      <c r="I19" s="11"/>
      <c r="J19" s="42"/>
    </row>
    <row r="20" spans="1:3" ht="15">
      <c r="A20" s="1"/>
      <c r="B20" s="12">
        <v>0.8</v>
      </c>
      <c r="C20" s="1" t="s">
        <v>75</v>
      </c>
    </row>
    <row r="21" spans="1:3" ht="15">
      <c r="A21" s="1"/>
      <c r="B21" s="12">
        <v>0.6</v>
      </c>
      <c r="C21" s="1" t="s">
        <v>77</v>
      </c>
    </row>
    <row r="22" spans="1:3" ht="15">
      <c r="A22" s="1"/>
      <c r="B22" s="1"/>
      <c r="C22" s="1"/>
    </row>
  </sheetData>
  <sheetProtection/>
  <printOptions/>
  <pageMargins left="0.7" right="0.7" top="0.75" bottom="0.75" header="0.3" footer="0.3"/>
  <pageSetup fitToHeight="1" fitToWidth="1" horizontalDpi="600" verticalDpi="600" orientation="landscape" scale="93" r:id="rId1"/>
</worksheet>
</file>

<file path=xl/worksheets/sheet3.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
      <selection activeCell="E29" sqref="E29"/>
    </sheetView>
  </sheetViews>
  <sheetFormatPr defaultColWidth="9.140625" defaultRowHeight="15"/>
  <cols>
    <col min="1" max="1" width="6.421875" style="0" customWidth="1"/>
    <col min="2" max="2" width="8.8515625" style="0" customWidth="1"/>
    <col min="3" max="3" width="12.28125" style="0" customWidth="1"/>
    <col min="4" max="4" width="11.7109375" style="0" customWidth="1"/>
    <col min="5" max="5" width="11.57421875" style="0" customWidth="1"/>
    <col min="6" max="6" width="12.57421875" style="0" customWidth="1"/>
  </cols>
  <sheetData>
    <row r="1" spans="1:8" ht="15">
      <c r="A1" s="3" t="s">
        <v>10</v>
      </c>
      <c r="B1" s="3" t="s">
        <v>61</v>
      </c>
      <c r="C1" s="3" t="s">
        <v>25</v>
      </c>
      <c r="D1" s="3" t="s">
        <v>26</v>
      </c>
      <c r="E1" s="3" t="s">
        <v>12</v>
      </c>
      <c r="F1" s="3" t="s">
        <v>79</v>
      </c>
      <c r="G1" s="5"/>
      <c r="H1" s="5"/>
    </row>
    <row r="2" spans="1:8" ht="15">
      <c r="A2" s="1" t="s">
        <v>13</v>
      </c>
      <c r="B2" s="17">
        <v>14</v>
      </c>
      <c r="C2" s="13">
        <v>41068</v>
      </c>
      <c r="D2" s="13">
        <v>41091</v>
      </c>
      <c r="E2" s="4">
        <v>0.41</v>
      </c>
      <c r="F2" s="4">
        <f>+E2</f>
        <v>0.41</v>
      </c>
      <c r="G2" s="5"/>
      <c r="H2" s="5"/>
    </row>
    <row r="3" spans="1:8" ht="15">
      <c r="A3" s="1" t="s">
        <v>13</v>
      </c>
      <c r="B3" s="17">
        <v>15</v>
      </c>
      <c r="C3" s="13">
        <v>41092</v>
      </c>
      <c r="D3" s="13">
        <v>41105</v>
      </c>
      <c r="E3" s="4">
        <v>3.7</v>
      </c>
      <c r="F3" s="4">
        <f>+E3+F2</f>
        <v>4.11</v>
      </c>
      <c r="G3" s="5"/>
      <c r="H3" s="5"/>
    </row>
    <row r="4" spans="1:8" ht="15">
      <c r="A4" s="1" t="s">
        <v>13</v>
      </c>
      <c r="B4" s="17">
        <v>16</v>
      </c>
      <c r="C4" s="13">
        <v>41106</v>
      </c>
      <c r="D4" s="13">
        <v>41119</v>
      </c>
      <c r="E4" s="4">
        <v>3.7</v>
      </c>
      <c r="F4" s="4">
        <f aca="true" t="shared" si="0" ref="F4:F28">+E4+F3</f>
        <v>7.8100000000000005</v>
      </c>
      <c r="G4" s="5"/>
      <c r="H4" s="5"/>
    </row>
    <row r="5" spans="1:8" ht="15">
      <c r="A5" s="1" t="s">
        <v>13</v>
      </c>
      <c r="B5" s="17">
        <v>17</v>
      </c>
      <c r="C5" s="13">
        <v>41120</v>
      </c>
      <c r="D5" s="13">
        <v>41133</v>
      </c>
      <c r="E5" s="4">
        <v>3.7</v>
      </c>
      <c r="F5" s="4">
        <f t="shared" si="0"/>
        <v>11.510000000000002</v>
      </c>
      <c r="G5" s="5"/>
      <c r="H5" s="5"/>
    </row>
    <row r="6" spans="1:8" ht="15">
      <c r="A6" s="1" t="s">
        <v>13</v>
      </c>
      <c r="B6" s="17">
        <v>18</v>
      </c>
      <c r="C6" s="13">
        <v>41134</v>
      </c>
      <c r="D6" s="13">
        <v>41147</v>
      </c>
      <c r="E6" s="4">
        <v>3.7</v>
      </c>
      <c r="F6" s="4">
        <f t="shared" si="0"/>
        <v>15.21</v>
      </c>
      <c r="G6" s="5"/>
      <c r="H6" s="5"/>
    </row>
    <row r="7" spans="1:8" ht="15">
      <c r="A7" s="1" t="s">
        <v>13</v>
      </c>
      <c r="B7" s="17">
        <v>19</v>
      </c>
      <c r="C7" s="13">
        <v>41148</v>
      </c>
      <c r="D7" s="13">
        <v>41161</v>
      </c>
      <c r="E7" s="4">
        <v>3.7</v>
      </c>
      <c r="F7" s="4">
        <f t="shared" si="0"/>
        <v>18.91</v>
      </c>
      <c r="G7" s="5"/>
      <c r="H7" s="5"/>
    </row>
    <row r="8" spans="1:8" ht="15">
      <c r="A8" s="1" t="s">
        <v>13</v>
      </c>
      <c r="B8" s="17">
        <v>20</v>
      </c>
      <c r="C8" s="13">
        <v>41162</v>
      </c>
      <c r="D8" s="13">
        <v>41175</v>
      </c>
      <c r="E8" s="4">
        <v>3.7</v>
      </c>
      <c r="F8" s="4">
        <f t="shared" si="0"/>
        <v>22.61</v>
      </c>
      <c r="G8" s="5"/>
      <c r="H8" s="5"/>
    </row>
    <row r="9" spans="1:8" ht="15">
      <c r="A9" s="1" t="s">
        <v>13</v>
      </c>
      <c r="B9" s="17">
        <v>21</v>
      </c>
      <c r="C9" s="13">
        <v>41176</v>
      </c>
      <c r="D9" s="13">
        <v>41189</v>
      </c>
      <c r="E9" s="4">
        <v>3.7</v>
      </c>
      <c r="F9" s="4">
        <f t="shared" si="0"/>
        <v>26.31</v>
      </c>
      <c r="G9" s="5"/>
      <c r="H9" s="5"/>
    </row>
    <row r="10" spans="1:8" ht="15">
      <c r="A10" s="1" t="s">
        <v>13</v>
      </c>
      <c r="B10" s="17">
        <v>22</v>
      </c>
      <c r="C10" s="13">
        <v>41190</v>
      </c>
      <c r="D10" s="13">
        <v>41203</v>
      </c>
      <c r="E10" s="4">
        <v>3.7</v>
      </c>
      <c r="F10" s="4">
        <f t="shared" si="0"/>
        <v>30.009999999999998</v>
      </c>
      <c r="G10" s="5"/>
      <c r="H10" s="5"/>
    </row>
    <row r="11" spans="1:8" ht="15">
      <c r="A11" s="1" t="s">
        <v>13</v>
      </c>
      <c r="B11" s="17">
        <v>23</v>
      </c>
      <c r="C11" s="13">
        <v>41204</v>
      </c>
      <c r="D11" s="13">
        <v>41217</v>
      </c>
      <c r="E11" s="4">
        <v>3.7</v>
      </c>
      <c r="F11" s="4">
        <f t="shared" si="0"/>
        <v>33.71</v>
      </c>
      <c r="G11" s="5"/>
      <c r="H11" s="5"/>
    </row>
    <row r="12" spans="1:8" ht="15">
      <c r="A12" s="1" t="s">
        <v>13</v>
      </c>
      <c r="B12" s="17">
        <v>24</v>
      </c>
      <c r="C12" s="13">
        <v>41218</v>
      </c>
      <c r="D12" s="13">
        <v>41231</v>
      </c>
      <c r="E12" s="4">
        <v>3.7</v>
      </c>
      <c r="F12" s="4">
        <f t="shared" si="0"/>
        <v>37.410000000000004</v>
      </c>
      <c r="G12" s="5"/>
      <c r="H12" s="5"/>
    </row>
    <row r="13" spans="1:8" ht="15">
      <c r="A13" s="1" t="s">
        <v>13</v>
      </c>
      <c r="B13" s="17">
        <v>25</v>
      </c>
      <c r="C13" s="13">
        <v>41232</v>
      </c>
      <c r="D13" s="13">
        <v>41245</v>
      </c>
      <c r="E13" s="4">
        <v>3.7</v>
      </c>
      <c r="F13" s="4">
        <f t="shared" si="0"/>
        <v>41.11000000000001</v>
      </c>
      <c r="G13" s="5"/>
      <c r="H13" s="5"/>
    </row>
    <row r="14" spans="1:8" ht="15">
      <c r="A14" s="1" t="s">
        <v>13</v>
      </c>
      <c r="B14" s="17">
        <v>26</v>
      </c>
      <c r="C14" s="13">
        <v>41246</v>
      </c>
      <c r="D14" s="13">
        <v>41259</v>
      </c>
      <c r="E14" s="4">
        <v>3.7</v>
      </c>
      <c r="F14" s="4">
        <f t="shared" si="0"/>
        <v>44.81000000000001</v>
      </c>
      <c r="G14" s="5"/>
      <c r="H14" s="5"/>
    </row>
    <row r="15" spans="1:8" ht="15">
      <c r="A15" s="1" t="s">
        <v>13</v>
      </c>
      <c r="B15" s="17">
        <v>1</v>
      </c>
      <c r="C15" s="13">
        <v>41260</v>
      </c>
      <c r="D15" s="13">
        <v>41273</v>
      </c>
      <c r="E15" s="4">
        <v>3.7</v>
      </c>
      <c r="F15" s="4">
        <f t="shared" si="0"/>
        <v>48.51000000000001</v>
      </c>
      <c r="G15" s="5"/>
      <c r="H15" s="5"/>
    </row>
    <row r="16" spans="1:8" ht="15">
      <c r="A16" s="1" t="s">
        <v>13</v>
      </c>
      <c r="B16" s="17">
        <v>2</v>
      </c>
      <c r="C16" s="13">
        <v>41274</v>
      </c>
      <c r="D16" s="13">
        <v>41287</v>
      </c>
      <c r="E16" s="4">
        <v>3.7</v>
      </c>
      <c r="F16" s="4">
        <f t="shared" si="0"/>
        <v>52.210000000000015</v>
      </c>
      <c r="G16" s="5"/>
      <c r="H16" s="5"/>
    </row>
    <row r="17" spans="1:8" ht="15">
      <c r="A17" s="1" t="s">
        <v>13</v>
      </c>
      <c r="B17" s="17">
        <v>3</v>
      </c>
      <c r="C17" s="13">
        <v>41288</v>
      </c>
      <c r="D17" s="13">
        <v>41301</v>
      </c>
      <c r="E17" s="4">
        <v>3.7</v>
      </c>
      <c r="F17" s="4">
        <f t="shared" si="0"/>
        <v>55.91000000000002</v>
      </c>
      <c r="G17" s="5"/>
      <c r="H17" s="5"/>
    </row>
    <row r="18" spans="1:8" ht="15">
      <c r="A18" s="1" t="s">
        <v>13</v>
      </c>
      <c r="B18" s="17">
        <v>4</v>
      </c>
      <c r="C18" s="13">
        <v>41302</v>
      </c>
      <c r="D18" s="13">
        <v>41315</v>
      </c>
      <c r="E18" s="4">
        <v>3.7</v>
      </c>
      <c r="F18" s="4">
        <f t="shared" si="0"/>
        <v>59.61000000000002</v>
      </c>
      <c r="G18" s="5"/>
      <c r="H18" s="5"/>
    </row>
    <row r="19" spans="1:8" ht="15">
      <c r="A19" s="1" t="s">
        <v>13</v>
      </c>
      <c r="B19" s="17">
        <v>5</v>
      </c>
      <c r="C19" s="13">
        <v>41316</v>
      </c>
      <c r="D19" s="13">
        <v>41329</v>
      </c>
      <c r="E19" s="4">
        <v>3.7</v>
      </c>
      <c r="F19" s="4">
        <f t="shared" si="0"/>
        <v>63.310000000000024</v>
      </c>
      <c r="G19" s="5"/>
      <c r="H19" s="5"/>
    </row>
    <row r="20" spans="1:8" ht="15">
      <c r="A20" s="1" t="s">
        <v>13</v>
      </c>
      <c r="B20" s="17">
        <v>6</v>
      </c>
      <c r="C20" s="13">
        <v>41330</v>
      </c>
      <c r="D20" s="13">
        <v>41343</v>
      </c>
      <c r="E20" s="4">
        <v>3.7</v>
      </c>
      <c r="F20" s="4">
        <f t="shared" si="0"/>
        <v>67.01000000000002</v>
      </c>
      <c r="G20" s="5"/>
      <c r="H20" s="5"/>
    </row>
    <row r="21" spans="1:8" ht="15">
      <c r="A21" s="1" t="s">
        <v>13</v>
      </c>
      <c r="B21" s="17">
        <v>7</v>
      </c>
      <c r="C21" s="13">
        <v>41344</v>
      </c>
      <c r="D21" s="13">
        <v>41357</v>
      </c>
      <c r="E21" s="4">
        <v>3.7</v>
      </c>
      <c r="F21" s="4">
        <f t="shared" si="0"/>
        <v>70.71000000000002</v>
      </c>
      <c r="G21" s="5"/>
      <c r="H21" s="5"/>
    </row>
    <row r="22" spans="1:8" ht="15">
      <c r="A22" s="1" t="s">
        <v>13</v>
      </c>
      <c r="B22" s="17">
        <v>8</v>
      </c>
      <c r="C22" s="13">
        <v>41358</v>
      </c>
      <c r="D22" s="13">
        <v>41371</v>
      </c>
      <c r="E22" s="4">
        <v>3.7</v>
      </c>
      <c r="F22" s="4">
        <f t="shared" si="0"/>
        <v>74.41000000000003</v>
      </c>
      <c r="G22" s="5"/>
      <c r="H22" s="5"/>
    </row>
    <row r="23" spans="1:8" ht="15">
      <c r="A23" s="1" t="s">
        <v>13</v>
      </c>
      <c r="B23" s="17">
        <v>9</v>
      </c>
      <c r="C23" s="13">
        <v>41372</v>
      </c>
      <c r="D23" s="13">
        <v>41385</v>
      </c>
      <c r="E23" s="4">
        <v>3.7</v>
      </c>
      <c r="F23" s="4">
        <f t="shared" si="0"/>
        <v>78.11000000000003</v>
      </c>
      <c r="G23" s="5"/>
      <c r="H23" s="5"/>
    </row>
    <row r="24" spans="1:8" ht="15">
      <c r="A24" s="1" t="s">
        <v>13</v>
      </c>
      <c r="B24" s="17">
        <v>10</v>
      </c>
      <c r="C24" s="13">
        <v>41386</v>
      </c>
      <c r="D24" s="13">
        <v>41399</v>
      </c>
      <c r="E24" s="4">
        <v>3.7</v>
      </c>
      <c r="F24" s="4">
        <f t="shared" si="0"/>
        <v>81.81000000000003</v>
      </c>
      <c r="G24" s="5"/>
      <c r="H24" s="5"/>
    </row>
    <row r="25" spans="1:8" ht="15">
      <c r="A25" s="1" t="s">
        <v>13</v>
      </c>
      <c r="B25" s="17">
        <v>11</v>
      </c>
      <c r="C25" s="13">
        <v>41400</v>
      </c>
      <c r="D25" s="13">
        <v>41413</v>
      </c>
      <c r="E25" s="4">
        <v>3.7</v>
      </c>
      <c r="F25" s="4">
        <f t="shared" si="0"/>
        <v>85.51000000000003</v>
      </c>
      <c r="G25" s="5"/>
      <c r="H25" s="5"/>
    </row>
    <row r="26" spans="1:8" ht="15">
      <c r="A26" s="1" t="s">
        <v>13</v>
      </c>
      <c r="B26" s="17">
        <v>12</v>
      </c>
      <c r="C26" s="13">
        <v>41414</v>
      </c>
      <c r="D26" s="13">
        <v>41427</v>
      </c>
      <c r="E26" s="4">
        <v>3.7</v>
      </c>
      <c r="F26" s="4">
        <f t="shared" si="0"/>
        <v>89.21000000000004</v>
      </c>
      <c r="G26" s="5"/>
      <c r="H26" s="5"/>
    </row>
    <row r="27" spans="1:8" ht="15">
      <c r="A27" s="1" t="s">
        <v>13</v>
      </c>
      <c r="B27" s="17">
        <v>13</v>
      </c>
      <c r="C27" s="13">
        <v>41428</v>
      </c>
      <c r="D27" s="13">
        <v>41441</v>
      </c>
      <c r="E27" s="4">
        <v>3.7</v>
      </c>
      <c r="F27" s="4">
        <f t="shared" si="0"/>
        <v>92.91000000000004</v>
      </c>
      <c r="G27" s="5"/>
      <c r="H27" s="5"/>
    </row>
    <row r="28" spans="1:8" ht="15">
      <c r="A28" s="1" t="s">
        <v>13</v>
      </c>
      <c r="B28" s="17">
        <v>14</v>
      </c>
      <c r="C28" s="30">
        <v>41442</v>
      </c>
      <c r="D28" s="13">
        <v>41455</v>
      </c>
      <c r="E28" s="4">
        <v>3.29</v>
      </c>
      <c r="F28" s="4">
        <f t="shared" si="0"/>
        <v>96.20000000000005</v>
      </c>
      <c r="G28" s="5"/>
      <c r="H28" s="5"/>
    </row>
    <row r="29" spans="1:8" ht="15">
      <c r="A29" s="7" t="s">
        <v>11</v>
      </c>
      <c r="B29" s="1"/>
      <c r="C29" s="1"/>
      <c r="D29" s="1"/>
      <c r="E29" s="4">
        <f>SUM(E2:E28)</f>
        <v>96.20000000000005</v>
      </c>
      <c r="F29" s="1"/>
      <c r="G29" s="5"/>
      <c r="H29" s="5"/>
    </row>
    <row r="30" spans="1:8" ht="15">
      <c r="A30" s="1"/>
      <c r="B30" s="1"/>
      <c r="C30" s="5"/>
      <c r="D30" s="5"/>
      <c r="E30" s="1"/>
      <c r="F30" s="1"/>
      <c r="G30" s="5"/>
      <c r="H30" s="5"/>
    </row>
    <row r="31" spans="1:8" ht="15">
      <c r="A31" s="5"/>
      <c r="B31" s="5"/>
      <c r="C31" s="5"/>
      <c r="D31" s="5"/>
      <c r="E31" s="5"/>
      <c r="F31" s="5"/>
      <c r="G31" s="5"/>
      <c r="H31" s="5"/>
    </row>
  </sheetData>
  <sheetProtection/>
  <printOptions/>
  <pageMargins left="0.7" right="0.7" top="0.75" bottom="0.75" header="0.3" footer="0.3"/>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O43"/>
  <sheetViews>
    <sheetView tabSelected="1" zoomScalePageLayoutView="0" workbookViewId="0" topLeftCell="A1">
      <selection activeCell="N29" sqref="N29"/>
    </sheetView>
  </sheetViews>
  <sheetFormatPr defaultColWidth="9.140625" defaultRowHeight="15"/>
  <cols>
    <col min="2" max="2" width="10.8515625" style="15" customWidth="1"/>
    <col min="3" max="3" width="13.28125" style="0" customWidth="1"/>
    <col min="4" max="4" width="12.57421875" style="0" customWidth="1"/>
    <col min="5" max="5" width="8.00390625" style="0" customWidth="1"/>
    <col min="6" max="6" width="13.8515625" style="0" customWidth="1"/>
    <col min="7" max="7" width="3.7109375" style="0" customWidth="1"/>
    <col min="8" max="8" width="9.140625" style="0" customWidth="1"/>
    <col min="9" max="9" width="12.28125" style="0" customWidth="1"/>
    <col min="10" max="10" width="3.7109375" style="0" customWidth="1"/>
    <col min="12" max="12" width="12.57421875" style="0" customWidth="1"/>
    <col min="13" max="13" width="3.7109375" style="0" customWidth="1"/>
    <col min="15" max="15" width="12.140625" style="0" customWidth="1"/>
  </cols>
  <sheetData>
    <row r="1" spans="1:15" ht="15">
      <c r="A1" s="3" t="s">
        <v>10</v>
      </c>
      <c r="B1" s="16" t="s">
        <v>63</v>
      </c>
      <c r="C1" s="3" t="s">
        <v>25</v>
      </c>
      <c r="D1" s="3" t="s">
        <v>26</v>
      </c>
      <c r="E1" s="3" t="s">
        <v>27</v>
      </c>
      <c r="F1" s="3" t="s">
        <v>79</v>
      </c>
      <c r="G1" s="3"/>
      <c r="H1" s="3" t="s">
        <v>27</v>
      </c>
      <c r="I1" s="3" t="s">
        <v>79</v>
      </c>
      <c r="J1" s="3"/>
      <c r="K1" s="3" t="s">
        <v>27</v>
      </c>
      <c r="L1" s="3" t="s">
        <v>79</v>
      </c>
      <c r="M1" s="3"/>
      <c r="N1" s="3" t="s">
        <v>27</v>
      </c>
      <c r="O1" s="3" t="s">
        <v>79</v>
      </c>
    </row>
    <row r="2" spans="1:15" ht="15">
      <c r="A2" s="1" t="s">
        <v>13</v>
      </c>
      <c r="B2" s="17">
        <v>14</v>
      </c>
      <c r="C2" s="13">
        <v>41068</v>
      </c>
      <c r="D2" s="13">
        <v>41091</v>
      </c>
      <c r="E2" s="4">
        <v>0.85</v>
      </c>
      <c r="F2" s="1">
        <v>1.54</v>
      </c>
      <c r="G2" s="3"/>
      <c r="H2" s="4">
        <v>0.88</v>
      </c>
      <c r="I2" s="4">
        <v>1.6</v>
      </c>
      <c r="J2" s="3"/>
      <c r="K2" s="1">
        <v>0.91</v>
      </c>
      <c r="L2" s="1">
        <v>1.66</v>
      </c>
      <c r="M2" s="3"/>
      <c r="N2" s="1">
        <v>0.95</v>
      </c>
      <c r="O2" s="1">
        <v>1.72</v>
      </c>
    </row>
    <row r="3" spans="1:15" ht="15">
      <c r="A3" s="1" t="s">
        <v>13</v>
      </c>
      <c r="B3" s="17">
        <v>15</v>
      </c>
      <c r="C3" s="13">
        <v>41092</v>
      </c>
      <c r="D3" s="13">
        <v>41105</v>
      </c>
      <c r="E3" s="4">
        <v>7.7</v>
      </c>
      <c r="F3" s="4">
        <f>+E3+F2</f>
        <v>9.24</v>
      </c>
      <c r="G3" s="3"/>
      <c r="H3" s="4">
        <v>8</v>
      </c>
      <c r="I3" s="4">
        <f>+H3+I2</f>
        <v>9.6</v>
      </c>
      <c r="J3" s="3"/>
      <c r="K3" s="1">
        <v>8.31</v>
      </c>
      <c r="L3" s="4">
        <f>+K3+L2</f>
        <v>9.97</v>
      </c>
      <c r="M3" s="3"/>
      <c r="N3" s="1">
        <v>8.62</v>
      </c>
      <c r="O3" s="4">
        <f>+N3+O2</f>
        <v>10.34</v>
      </c>
    </row>
    <row r="4" spans="1:15" ht="15">
      <c r="A4" s="1" t="s">
        <v>13</v>
      </c>
      <c r="B4" s="17">
        <v>16</v>
      </c>
      <c r="C4" s="13">
        <v>41106</v>
      </c>
      <c r="D4" s="13">
        <v>41119</v>
      </c>
      <c r="E4" s="4">
        <v>7.7</v>
      </c>
      <c r="F4" s="4">
        <f aca="true" t="shared" si="0" ref="F4:F28">+E4+F3</f>
        <v>16.94</v>
      </c>
      <c r="G4" s="3"/>
      <c r="H4" s="4">
        <v>8</v>
      </c>
      <c r="I4" s="4">
        <f aca="true" t="shared" si="1" ref="I4:I28">+H4+I3</f>
        <v>17.6</v>
      </c>
      <c r="J4" s="3"/>
      <c r="K4" s="1">
        <v>8.31</v>
      </c>
      <c r="L4" s="4">
        <f aca="true" t="shared" si="2" ref="L4:L28">+K4+L3</f>
        <v>18.28</v>
      </c>
      <c r="M4" s="3"/>
      <c r="N4" s="1">
        <v>8.62</v>
      </c>
      <c r="O4" s="4">
        <f aca="true" t="shared" si="3" ref="O4:O28">+N4+O3</f>
        <v>18.96</v>
      </c>
    </row>
    <row r="5" spans="1:15" ht="15">
      <c r="A5" s="1" t="s">
        <v>13</v>
      </c>
      <c r="B5" s="17">
        <v>17</v>
      </c>
      <c r="C5" s="13">
        <v>41120</v>
      </c>
      <c r="D5" s="13">
        <v>41133</v>
      </c>
      <c r="E5" s="4">
        <v>7.7</v>
      </c>
      <c r="F5" s="4">
        <f t="shared" si="0"/>
        <v>24.64</v>
      </c>
      <c r="G5" s="3"/>
      <c r="H5" s="4">
        <v>8</v>
      </c>
      <c r="I5" s="4">
        <f t="shared" si="1"/>
        <v>25.6</v>
      </c>
      <c r="J5" s="3"/>
      <c r="K5" s="1">
        <v>8.31</v>
      </c>
      <c r="L5" s="4">
        <f t="shared" si="2"/>
        <v>26.590000000000003</v>
      </c>
      <c r="M5" s="3"/>
      <c r="N5" s="1">
        <v>8.62</v>
      </c>
      <c r="O5" s="4">
        <f t="shared" si="3"/>
        <v>27.58</v>
      </c>
    </row>
    <row r="6" spans="1:15" ht="15">
      <c r="A6" s="1" t="s">
        <v>13</v>
      </c>
      <c r="B6" s="17">
        <v>18</v>
      </c>
      <c r="C6" s="13">
        <v>41134</v>
      </c>
      <c r="D6" s="13">
        <v>41147</v>
      </c>
      <c r="E6" s="4">
        <v>7.7</v>
      </c>
      <c r="F6" s="4">
        <f t="shared" si="0"/>
        <v>32.34</v>
      </c>
      <c r="G6" s="3"/>
      <c r="H6" s="4">
        <v>8</v>
      </c>
      <c r="I6" s="4">
        <f t="shared" si="1"/>
        <v>33.6</v>
      </c>
      <c r="J6" s="3"/>
      <c r="K6" s="1">
        <v>8.31</v>
      </c>
      <c r="L6" s="4">
        <f t="shared" si="2"/>
        <v>34.900000000000006</v>
      </c>
      <c r="M6" s="3"/>
      <c r="N6" s="1">
        <v>8.62</v>
      </c>
      <c r="O6" s="4">
        <f t="shared" si="3"/>
        <v>36.199999999999996</v>
      </c>
    </row>
    <row r="7" spans="1:15" ht="15">
      <c r="A7" s="1" t="s">
        <v>13</v>
      </c>
      <c r="B7" s="17">
        <v>19</v>
      </c>
      <c r="C7" s="13">
        <v>41148</v>
      </c>
      <c r="D7" s="13">
        <v>41161</v>
      </c>
      <c r="E7" s="4">
        <v>7.7</v>
      </c>
      <c r="F7" s="4">
        <f t="shared" si="0"/>
        <v>40.040000000000006</v>
      </c>
      <c r="G7" s="3"/>
      <c r="H7" s="4">
        <v>8</v>
      </c>
      <c r="I7" s="4">
        <f t="shared" si="1"/>
        <v>41.6</v>
      </c>
      <c r="J7" s="3"/>
      <c r="K7" s="1">
        <v>8.31</v>
      </c>
      <c r="L7" s="4">
        <f t="shared" si="2"/>
        <v>43.21000000000001</v>
      </c>
      <c r="M7" s="3"/>
      <c r="N7" s="1">
        <v>8.62</v>
      </c>
      <c r="O7" s="4">
        <f t="shared" si="3"/>
        <v>44.81999999999999</v>
      </c>
    </row>
    <row r="8" spans="1:15" ht="15">
      <c r="A8" s="1" t="s">
        <v>13</v>
      </c>
      <c r="B8" s="17">
        <v>20</v>
      </c>
      <c r="C8" s="13">
        <v>41162</v>
      </c>
      <c r="D8" s="13">
        <v>41175</v>
      </c>
      <c r="E8" s="4">
        <v>7.7</v>
      </c>
      <c r="F8" s="4">
        <f t="shared" si="0"/>
        <v>47.74000000000001</v>
      </c>
      <c r="G8" s="3"/>
      <c r="H8" s="4">
        <v>8</v>
      </c>
      <c r="I8" s="4">
        <f t="shared" si="1"/>
        <v>49.6</v>
      </c>
      <c r="J8" s="3"/>
      <c r="K8" s="1">
        <v>8.31</v>
      </c>
      <c r="L8" s="4">
        <f t="shared" si="2"/>
        <v>51.52000000000001</v>
      </c>
      <c r="M8" s="3"/>
      <c r="N8" s="1">
        <v>8.62</v>
      </c>
      <c r="O8" s="4">
        <f t="shared" si="3"/>
        <v>53.43999999999999</v>
      </c>
    </row>
    <row r="9" spans="1:15" ht="15">
      <c r="A9" s="1" t="s">
        <v>13</v>
      </c>
      <c r="B9" s="17">
        <v>21</v>
      </c>
      <c r="C9" s="13">
        <v>41176</v>
      </c>
      <c r="D9" s="13">
        <v>41189</v>
      </c>
      <c r="E9" s="4">
        <v>7.7</v>
      </c>
      <c r="F9" s="4">
        <f t="shared" si="0"/>
        <v>55.44000000000001</v>
      </c>
      <c r="G9" s="3"/>
      <c r="H9" s="4">
        <v>8</v>
      </c>
      <c r="I9" s="4">
        <f t="shared" si="1"/>
        <v>57.6</v>
      </c>
      <c r="J9" s="3"/>
      <c r="K9" s="1">
        <v>8.31</v>
      </c>
      <c r="L9" s="4">
        <f t="shared" si="2"/>
        <v>59.83000000000001</v>
      </c>
      <c r="M9" s="3"/>
      <c r="N9" s="1">
        <v>8.62</v>
      </c>
      <c r="O9" s="4">
        <f t="shared" si="3"/>
        <v>62.05999999999999</v>
      </c>
    </row>
    <row r="10" spans="1:15" ht="15">
      <c r="A10" s="1" t="s">
        <v>13</v>
      </c>
      <c r="B10" s="17">
        <v>22</v>
      </c>
      <c r="C10" s="13">
        <v>41190</v>
      </c>
      <c r="D10" s="13">
        <v>41203</v>
      </c>
      <c r="E10" s="4">
        <v>7.7</v>
      </c>
      <c r="F10" s="4">
        <f t="shared" si="0"/>
        <v>63.140000000000015</v>
      </c>
      <c r="G10" s="3"/>
      <c r="H10" s="4">
        <v>8</v>
      </c>
      <c r="I10" s="4">
        <f t="shared" si="1"/>
        <v>65.6</v>
      </c>
      <c r="J10" s="3"/>
      <c r="K10" s="1">
        <v>8.31</v>
      </c>
      <c r="L10" s="4">
        <f t="shared" si="2"/>
        <v>68.14000000000001</v>
      </c>
      <c r="M10" s="3"/>
      <c r="N10" s="1">
        <v>8.62</v>
      </c>
      <c r="O10" s="4">
        <f t="shared" si="3"/>
        <v>70.67999999999999</v>
      </c>
    </row>
    <row r="11" spans="1:15" ht="15">
      <c r="A11" s="1" t="s">
        <v>13</v>
      </c>
      <c r="B11" s="17">
        <v>23</v>
      </c>
      <c r="C11" s="13">
        <v>41204</v>
      </c>
      <c r="D11" s="13">
        <v>41217</v>
      </c>
      <c r="E11" s="4">
        <v>7.7</v>
      </c>
      <c r="F11" s="4">
        <f t="shared" si="0"/>
        <v>70.84000000000002</v>
      </c>
      <c r="G11" s="3"/>
      <c r="H11" s="4">
        <v>8</v>
      </c>
      <c r="I11" s="4">
        <f t="shared" si="1"/>
        <v>73.6</v>
      </c>
      <c r="J11" s="3"/>
      <c r="K11" s="1">
        <v>8.31</v>
      </c>
      <c r="L11" s="4">
        <f t="shared" si="2"/>
        <v>76.45000000000002</v>
      </c>
      <c r="M11" s="3"/>
      <c r="N11" s="1">
        <v>8.62</v>
      </c>
      <c r="O11" s="4">
        <f t="shared" si="3"/>
        <v>79.3</v>
      </c>
    </row>
    <row r="12" spans="1:15" ht="15">
      <c r="A12" s="1" t="s">
        <v>13</v>
      </c>
      <c r="B12" s="17">
        <v>24</v>
      </c>
      <c r="C12" s="13">
        <v>41218</v>
      </c>
      <c r="D12" s="13">
        <v>41231</v>
      </c>
      <c r="E12" s="4">
        <v>7.7</v>
      </c>
      <c r="F12" s="4">
        <f t="shared" si="0"/>
        <v>78.54000000000002</v>
      </c>
      <c r="G12" s="3"/>
      <c r="H12" s="4">
        <v>8</v>
      </c>
      <c r="I12" s="4">
        <f t="shared" si="1"/>
        <v>81.6</v>
      </c>
      <c r="J12" s="3"/>
      <c r="K12" s="1">
        <v>8.31</v>
      </c>
      <c r="L12" s="4">
        <f t="shared" si="2"/>
        <v>84.76000000000002</v>
      </c>
      <c r="M12" s="3"/>
      <c r="N12" s="1">
        <v>8.62</v>
      </c>
      <c r="O12" s="4">
        <f t="shared" si="3"/>
        <v>87.92</v>
      </c>
    </row>
    <row r="13" spans="1:15" ht="15">
      <c r="A13" s="1" t="s">
        <v>13</v>
      </c>
      <c r="B13" s="17">
        <v>25</v>
      </c>
      <c r="C13" s="13">
        <v>41232</v>
      </c>
      <c r="D13" s="13">
        <v>41245</v>
      </c>
      <c r="E13" s="4">
        <v>7.7</v>
      </c>
      <c r="F13" s="4">
        <f t="shared" si="0"/>
        <v>86.24000000000002</v>
      </c>
      <c r="G13" s="3"/>
      <c r="H13" s="4">
        <v>8</v>
      </c>
      <c r="I13" s="4">
        <f t="shared" si="1"/>
        <v>89.6</v>
      </c>
      <c r="J13" s="3"/>
      <c r="K13" s="1">
        <v>8.31</v>
      </c>
      <c r="L13" s="4">
        <f t="shared" si="2"/>
        <v>93.07000000000002</v>
      </c>
      <c r="M13" s="3"/>
      <c r="N13" s="1">
        <v>8.62</v>
      </c>
      <c r="O13" s="4">
        <f t="shared" si="3"/>
        <v>96.54</v>
      </c>
    </row>
    <row r="14" spans="1:15" ht="15">
      <c r="A14" s="1" t="s">
        <v>13</v>
      </c>
      <c r="B14" s="17">
        <v>26</v>
      </c>
      <c r="C14" s="13">
        <v>41246</v>
      </c>
      <c r="D14" s="13">
        <v>41259</v>
      </c>
      <c r="E14" s="4">
        <v>7.7</v>
      </c>
      <c r="F14" s="4">
        <f t="shared" si="0"/>
        <v>93.94000000000003</v>
      </c>
      <c r="G14" s="3"/>
      <c r="H14" s="4">
        <v>8</v>
      </c>
      <c r="I14" s="4">
        <f t="shared" si="1"/>
        <v>97.6</v>
      </c>
      <c r="J14" s="3"/>
      <c r="K14" s="1">
        <v>8.31</v>
      </c>
      <c r="L14" s="4">
        <f t="shared" si="2"/>
        <v>101.38000000000002</v>
      </c>
      <c r="M14" s="3"/>
      <c r="N14" s="1">
        <v>8.62</v>
      </c>
      <c r="O14" s="4">
        <f t="shared" si="3"/>
        <v>105.16000000000001</v>
      </c>
    </row>
    <row r="15" spans="1:15" ht="15">
      <c r="A15" s="1" t="s">
        <v>13</v>
      </c>
      <c r="B15" s="17">
        <v>1</v>
      </c>
      <c r="C15" s="13">
        <v>41260</v>
      </c>
      <c r="D15" s="13">
        <v>41273</v>
      </c>
      <c r="E15" s="4">
        <v>7.7</v>
      </c>
      <c r="F15" s="4">
        <f t="shared" si="0"/>
        <v>101.64000000000003</v>
      </c>
      <c r="G15" s="3"/>
      <c r="H15" s="4">
        <v>8</v>
      </c>
      <c r="I15" s="4">
        <f t="shared" si="1"/>
        <v>105.6</v>
      </c>
      <c r="J15" s="3"/>
      <c r="K15" s="1">
        <v>8.31</v>
      </c>
      <c r="L15" s="4">
        <f t="shared" si="2"/>
        <v>109.69000000000003</v>
      </c>
      <c r="M15" s="3"/>
      <c r="N15" s="1">
        <v>8.62</v>
      </c>
      <c r="O15" s="4">
        <f t="shared" si="3"/>
        <v>113.78000000000002</v>
      </c>
    </row>
    <row r="16" spans="1:15" ht="15">
      <c r="A16" s="1" t="s">
        <v>13</v>
      </c>
      <c r="B16" s="17">
        <v>2</v>
      </c>
      <c r="C16" s="13">
        <v>41274</v>
      </c>
      <c r="D16" s="13">
        <v>41287</v>
      </c>
      <c r="E16" s="4">
        <v>7.7</v>
      </c>
      <c r="F16" s="4">
        <f t="shared" si="0"/>
        <v>109.34000000000003</v>
      </c>
      <c r="G16" s="3"/>
      <c r="H16" s="4">
        <v>8</v>
      </c>
      <c r="I16" s="4">
        <f t="shared" si="1"/>
        <v>113.6</v>
      </c>
      <c r="J16" s="3"/>
      <c r="K16" s="1">
        <v>8.31</v>
      </c>
      <c r="L16" s="4">
        <f t="shared" si="2"/>
        <v>118.00000000000003</v>
      </c>
      <c r="M16" s="3"/>
      <c r="N16" s="1">
        <v>8.62</v>
      </c>
      <c r="O16" s="4">
        <f t="shared" si="3"/>
        <v>122.40000000000002</v>
      </c>
    </row>
    <row r="17" spans="1:15" ht="15">
      <c r="A17" s="1" t="s">
        <v>13</v>
      </c>
      <c r="B17" s="17">
        <v>3</v>
      </c>
      <c r="C17" s="13">
        <v>41288</v>
      </c>
      <c r="D17" s="13">
        <v>41301</v>
      </c>
      <c r="E17" s="4">
        <v>7.7</v>
      </c>
      <c r="F17" s="4">
        <f t="shared" si="0"/>
        <v>117.04000000000003</v>
      </c>
      <c r="G17" s="3"/>
      <c r="H17" s="4">
        <v>8</v>
      </c>
      <c r="I17" s="4">
        <f t="shared" si="1"/>
        <v>121.6</v>
      </c>
      <c r="J17" s="3"/>
      <c r="K17" s="1">
        <v>8.31</v>
      </c>
      <c r="L17" s="4">
        <f t="shared" si="2"/>
        <v>126.31000000000003</v>
      </c>
      <c r="M17" s="3"/>
      <c r="N17" s="1">
        <v>8.62</v>
      </c>
      <c r="O17" s="4">
        <f t="shared" si="3"/>
        <v>131.02</v>
      </c>
    </row>
    <row r="18" spans="1:15" ht="15">
      <c r="A18" s="1" t="s">
        <v>13</v>
      </c>
      <c r="B18" s="17">
        <v>4</v>
      </c>
      <c r="C18" s="13">
        <v>41302</v>
      </c>
      <c r="D18" s="13">
        <v>41315</v>
      </c>
      <c r="E18" s="4">
        <v>7.7</v>
      </c>
      <c r="F18" s="4">
        <f t="shared" si="0"/>
        <v>124.74000000000004</v>
      </c>
      <c r="G18" s="3"/>
      <c r="H18" s="4">
        <v>8</v>
      </c>
      <c r="I18" s="4">
        <f t="shared" si="1"/>
        <v>129.6</v>
      </c>
      <c r="J18" s="3"/>
      <c r="K18" s="1">
        <v>8.31</v>
      </c>
      <c r="L18" s="4">
        <f t="shared" si="2"/>
        <v>134.62000000000003</v>
      </c>
      <c r="M18" s="3"/>
      <c r="N18" s="1">
        <v>8.62</v>
      </c>
      <c r="O18" s="4">
        <f t="shared" si="3"/>
        <v>139.64000000000001</v>
      </c>
    </row>
    <row r="19" spans="1:15" ht="15">
      <c r="A19" s="1" t="s">
        <v>13</v>
      </c>
      <c r="B19" s="17">
        <v>5</v>
      </c>
      <c r="C19" s="13">
        <v>41316</v>
      </c>
      <c r="D19" s="13">
        <v>41329</v>
      </c>
      <c r="E19" s="4">
        <v>7.7</v>
      </c>
      <c r="F19" s="4">
        <f t="shared" si="0"/>
        <v>132.44000000000003</v>
      </c>
      <c r="G19" s="3"/>
      <c r="H19" s="4">
        <v>8</v>
      </c>
      <c r="I19" s="4">
        <f t="shared" si="1"/>
        <v>137.6</v>
      </c>
      <c r="J19" s="3"/>
      <c r="K19" s="1">
        <v>8.31</v>
      </c>
      <c r="L19" s="4">
        <f t="shared" si="2"/>
        <v>142.93000000000004</v>
      </c>
      <c r="M19" s="3"/>
      <c r="N19" s="1">
        <v>8.62</v>
      </c>
      <c r="O19" s="4">
        <f t="shared" si="3"/>
        <v>148.26000000000002</v>
      </c>
    </row>
    <row r="20" spans="1:15" ht="15">
      <c r="A20" s="1" t="s">
        <v>13</v>
      </c>
      <c r="B20" s="17">
        <v>6</v>
      </c>
      <c r="C20" s="13">
        <v>41330</v>
      </c>
      <c r="D20" s="13">
        <v>41343</v>
      </c>
      <c r="E20" s="4">
        <v>7.7</v>
      </c>
      <c r="F20" s="4">
        <f t="shared" si="0"/>
        <v>140.14000000000001</v>
      </c>
      <c r="G20" s="3"/>
      <c r="H20" s="4">
        <v>8</v>
      </c>
      <c r="I20" s="4">
        <f t="shared" si="1"/>
        <v>145.6</v>
      </c>
      <c r="J20" s="3"/>
      <c r="K20" s="1">
        <v>8.31</v>
      </c>
      <c r="L20" s="4">
        <f t="shared" si="2"/>
        <v>151.24000000000004</v>
      </c>
      <c r="M20" s="3"/>
      <c r="N20" s="1">
        <v>8.62</v>
      </c>
      <c r="O20" s="4">
        <f t="shared" si="3"/>
        <v>156.88000000000002</v>
      </c>
    </row>
    <row r="21" spans="1:15" ht="15">
      <c r="A21" s="1" t="s">
        <v>13</v>
      </c>
      <c r="B21" s="17">
        <v>7</v>
      </c>
      <c r="C21" s="13">
        <v>41344</v>
      </c>
      <c r="D21" s="13">
        <v>41357</v>
      </c>
      <c r="E21" s="4">
        <v>7.7</v>
      </c>
      <c r="F21" s="4">
        <f t="shared" si="0"/>
        <v>147.84</v>
      </c>
      <c r="G21" s="3"/>
      <c r="H21" s="4">
        <v>8</v>
      </c>
      <c r="I21" s="4">
        <f t="shared" si="1"/>
        <v>153.6</v>
      </c>
      <c r="J21" s="3"/>
      <c r="K21" s="1">
        <v>8.31</v>
      </c>
      <c r="L21" s="4">
        <f t="shared" si="2"/>
        <v>159.55000000000004</v>
      </c>
      <c r="M21" s="3"/>
      <c r="N21" s="1">
        <v>8.62</v>
      </c>
      <c r="O21" s="4">
        <f t="shared" si="3"/>
        <v>165.50000000000003</v>
      </c>
    </row>
    <row r="22" spans="1:15" ht="15">
      <c r="A22" s="1" t="s">
        <v>13</v>
      </c>
      <c r="B22" s="17">
        <v>8</v>
      </c>
      <c r="C22" s="13">
        <v>41358</v>
      </c>
      <c r="D22" s="13">
        <v>41371</v>
      </c>
      <c r="E22" s="4">
        <v>7.7</v>
      </c>
      <c r="F22" s="4">
        <f t="shared" si="0"/>
        <v>155.54</v>
      </c>
      <c r="G22" s="3"/>
      <c r="H22" s="4">
        <v>8</v>
      </c>
      <c r="I22" s="4">
        <f t="shared" si="1"/>
        <v>161.6</v>
      </c>
      <c r="J22" s="3"/>
      <c r="K22" s="1">
        <v>8.31</v>
      </c>
      <c r="L22" s="4">
        <f t="shared" si="2"/>
        <v>167.86000000000004</v>
      </c>
      <c r="M22" s="3"/>
      <c r="N22" s="1">
        <v>8.62</v>
      </c>
      <c r="O22" s="4">
        <f t="shared" si="3"/>
        <v>174.12000000000003</v>
      </c>
    </row>
    <row r="23" spans="1:15" ht="15">
      <c r="A23" s="1" t="s">
        <v>13</v>
      </c>
      <c r="B23" s="17">
        <v>9</v>
      </c>
      <c r="C23" s="13">
        <v>41372</v>
      </c>
      <c r="D23" s="13">
        <v>41385</v>
      </c>
      <c r="E23" s="4">
        <v>7.7</v>
      </c>
      <c r="F23" s="4">
        <f t="shared" si="0"/>
        <v>163.23999999999998</v>
      </c>
      <c r="G23" s="3"/>
      <c r="H23" s="4">
        <v>8</v>
      </c>
      <c r="I23" s="4">
        <f t="shared" si="1"/>
        <v>169.6</v>
      </c>
      <c r="J23" s="3"/>
      <c r="K23" s="1">
        <v>8.31</v>
      </c>
      <c r="L23" s="4">
        <f t="shared" si="2"/>
        <v>176.17000000000004</v>
      </c>
      <c r="M23" s="3"/>
      <c r="N23" s="1">
        <v>8.62</v>
      </c>
      <c r="O23" s="4">
        <f t="shared" si="3"/>
        <v>182.74000000000004</v>
      </c>
    </row>
    <row r="24" spans="1:15" ht="15">
      <c r="A24" s="1" t="s">
        <v>13</v>
      </c>
      <c r="B24" s="17">
        <v>10</v>
      </c>
      <c r="C24" s="13">
        <v>41386</v>
      </c>
      <c r="D24" s="13">
        <v>41399</v>
      </c>
      <c r="E24" s="4">
        <v>7.7</v>
      </c>
      <c r="F24" s="4">
        <f t="shared" si="0"/>
        <v>170.93999999999997</v>
      </c>
      <c r="G24" s="3"/>
      <c r="H24" s="4">
        <v>8</v>
      </c>
      <c r="I24" s="4">
        <f t="shared" si="1"/>
        <v>177.6</v>
      </c>
      <c r="J24" s="3"/>
      <c r="K24" s="1">
        <v>8.31</v>
      </c>
      <c r="L24" s="4">
        <f t="shared" si="2"/>
        <v>184.48000000000005</v>
      </c>
      <c r="M24" s="3"/>
      <c r="N24" s="1">
        <v>8.62</v>
      </c>
      <c r="O24" s="4">
        <f t="shared" si="3"/>
        <v>191.36000000000004</v>
      </c>
    </row>
    <row r="25" spans="1:15" ht="15">
      <c r="A25" s="1" t="s">
        <v>13</v>
      </c>
      <c r="B25" s="17">
        <v>11</v>
      </c>
      <c r="C25" s="13">
        <v>41400</v>
      </c>
      <c r="D25" s="13">
        <v>41413</v>
      </c>
      <c r="E25" s="4">
        <v>7.7</v>
      </c>
      <c r="F25" s="4">
        <f t="shared" si="0"/>
        <v>178.63999999999996</v>
      </c>
      <c r="G25" s="3"/>
      <c r="H25" s="4">
        <v>8</v>
      </c>
      <c r="I25" s="4">
        <f t="shared" si="1"/>
        <v>185.6</v>
      </c>
      <c r="J25" s="3"/>
      <c r="K25" s="1">
        <v>8.31</v>
      </c>
      <c r="L25" s="4">
        <f t="shared" si="2"/>
        <v>192.79000000000005</v>
      </c>
      <c r="M25" s="3"/>
      <c r="N25" s="1">
        <v>8.62</v>
      </c>
      <c r="O25" s="4">
        <f t="shared" si="3"/>
        <v>199.98000000000005</v>
      </c>
    </row>
    <row r="26" spans="1:15" ht="15">
      <c r="A26" s="1" t="s">
        <v>13</v>
      </c>
      <c r="B26" s="17">
        <v>12</v>
      </c>
      <c r="C26" s="13">
        <v>41414</v>
      </c>
      <c r="D26" s="13">
        <v>41427</v>
      </c>
      <c r="E26" s="4">
        <v>7.7</v>
      </c>
      <c r="F26" s="4">
        <f t="shared" si="0"/>
        <v>186.33999999999995</v>
      </c>
      <c r="G26" s="3"/>
      <c r="H26" s="4">
        <v>8</v>
      </c>
      <c r="I26" s="4">
        <f t="shared" si="1"/>
        <v>193.6</v>
      </c>
      <c r="J26" s="3"/>
      <c r="K26" s="1">
        <v>8.31</v>
      </c>
      <c r="L26" s="4">
        <f t="shared" si="2"/>
        <v>201.10000000000005</v>
      </c>
      <c r="M26" s="3"/>
      <c r="N26" s="1">
        <v>8.62</v>
      </c>
      <c r="O26" s="4">
        <f t="shared" si="3"/>
        <v>208.60000000000005</v>
      </c>
    </row>
    <row r="27" spans="1:15" ht="15">
      <c r="A27" s="1" t="s">
        <v>13</v>
      </c>
      <c r="B27" s="17">
        <v>13</v>
      </c>
      <c r="C27" s="13">
        <v>41428</v>
      </c>
      <c r="D27" s="13">
        <v>41441</v>
      </c>
      <c r="E27" s="4">
        <v>7.7</v>
      </c>
      <c r="F27" s="4">
        <f t="shared" si="0"/>
        <v>194.03999999999994</v>
      </c>
      <c r="G27" s="3"/>
      <c r="H27" s="4">
        <v>8</v>
      </c>
      <c r="I27" s="4">
        <f t="shared" si="1"/>
        <v>201.6</v>
      </c>
      <c r="J27" s="3"/>
      <c r="K27" s="1">
        <v>8.31</v>
      </c>
      <c r="L27" s="4">
        <f t="shared" si="2"/>
        <v>209.41000000000005</v>
      </c>
      <c r="M27" s="3"/>
      <c r="N27" s="1">
        <v>8.62</v>
      </c>
      <c r="O27" s="4">
        <f t="shared" si="3"/>
        <v>217.22000000000006</v>
      </c>
    </row>
    <row r="28" spans="1:15" ht="15">
      <c r="A28" s="1" t="s">
        <v>13</v>
      </c>
      <c r="B28" s="17">
        <v>14</v>
      </c>
      <c r="C28" s="30">
        <v>41442</v>
      </c>
      <c r="D28" s="13">
        <v>41455</v>
      </c>
      <c r="E28" s="4">
        <v>6.85</v>
      </c>
      <c r="F28" s="4">
        <f t="shared" si="0"/>
        <v>200.88999999999993</v>
      </c>
      <c r="G28" s="3"/>
      <c r="H28" s="4">
        <v>7.12</v>
      </c>
      <c r="I28" s="4">
        <f t="shared" si="1"/>
        <v>208.72</v>
      </c>
      <c r="J28" s="3"/>
      <c r="K28" s="4">
        <v>7.4</v>
      </c>
      <c r="L28" s="4">
        <f t="shared" si="2"/>
        <v>216.81000000000006</v>
      </c>
      <c r="M28" s="3"/>
      <c r="N28" s="4">
        <v>7.67</v>
      </c>
      <c r="O28" s="4">
        <f t="shared" si="3"/>
        <v>224.89000000000004</v>
      </c>
    </row>
    <row r="29" spans="1:15" ht="15">
      <c r="A29" s="1" t="s">
        <v>11</v>
      </c>
      <c r="B29" s="17"/>
      <c r="C29" s="1"/>
      <c r="D29" s="1"/>
      <c r="E29" s="4">
        <f>SUM(E2:E28)</f>
        <v>200.19999999999993</v>
      </c>
      <c r="F29" s="1"/>
      <c r="G29" s="1"/>
      <c r="H29" s="4">
        <f>SUM(H2:H28)</f>
        <v>208</v>
      </c>
      <c r="I29" s="1"/>
      <c r="J29" s="1"/>
      <c r="K29" s="4">
        <f>SUM(K2:K28)</f>
        <v>216.06000000000006</v>
      </c>
      <c r="L29" s="1"/>
      <c r="M29" s="1"/>
      <c r="N29" s="4">
        <f>SUM(N2:N28)</f>
        <v>224.12000000000003</v>
      </c>
      <c r="O29" s="1"/>
    </row>
    <row r="30" spans="1:15" ht="15">
      <c r="A30" s="34" t="s">
        <v>80</v>
      </c>
      <c r="B30" s="35"/>
      <c r="C30" s="36"/>
      <c r="D30" s="36"/>
      <c r="E30" s="33">
        <f>E29*2</f>
        <v>400.39999999999986</v>
      </c>
      <c r="F30" s="36"/>
      <c r="G30" s="36"/>
      <c r="H30" s="33">
        <f>H29*2</f>
        <v>416</v>
      </c>
      <c r="I30" s="36"/>
      <c r="J30" s="36"/>
      <c r="K30" s="33">
        <f>K29*2</f>
        <v>432.1200000000001</v>
      </c>
      <c r="L30" s="36"/>
      <c r="M30" s="36"/>
      <c r="N30" s="33">
        <f>N29*2</f>
        <v>448.24000000000007</v>
      </c>
      <c r="O30" s="37"/>
    </row>
    <row r="31" spans="4:14" ht="15">
      <c r="D31" t="s">
        <v>33</v>
      </c>
      <c r="H31" t="s">
        <v>34</v>
      </c>
      <c r="K31" t="s">
        <v>35</v>
      </c>
      <c r="N31" t="s">
        <v>36</v>
      </c>
    </row>
    <row r="32" spans="4:14" ht="15">
      <c r="D32" t="s">
        <v>28</v>
      </c>
      <c r="H32" t="s">
        <v>28</v>
      </c>
      <c r="K32" t="s">
        <v>28</v>
      </c>
      <c r="N32" t="s">
        <v>28</v>
      </c>
    </row>
    <row r="33" spans="4:14" ht="15">
      <c r="D33" s="44" t="s">
        <v>37</v>
      </c>
      <c r="E33" s="44"/>
      <c r="H33" t="s">
        <v>38</v>
      </c>
      <c r="K33" t="s">
        <v>39</v>
      </c>
      <c r="N33" t="s">
        <v>40</v>
      </c>
    </row>
    <row r="37" ht="15">
      <c r="A37" t="s">
        <v>29</v>
      </c>
    </row>
    <row r="39" spans="1:5" ht="15">
      <c r="A39" t="s">
        <v>30</v>
      </c>
      <c r="E39" t="s">
        <v>31</v>
      </c>
    </row>
    <row r="41" spans="1:6" ht="15">
      <c r="A41" s="14">
        <v>1</v>
      </c>
      <c r="E41">
        <v>7.7</v>
      </c>
      <c r="F41" t="s">
        <v>32</v>
      </c>
    </row>
    <row r="42" spans="1:6" ht="15">
      <c r="A42" s="14">
        <v>0.8</v>
      </c>
      <c r="E42">
        <v>6.16</v>
      </c>
      <c r="F42" t="s">
        <v>32</v>
      </c>
    </row>
    <row r="43" spans="1:6" ht="15">
      <c r="A43" s="14">
        <v>0.6</v>
      </c>
      <c r="E43">
        <v>4.62</v>
      </c>
      <c r="F43" t="s">
        <v>32</v>
      </c>
    </row>
  </sheetData>
  <sheetProtection/>
  <mergeCells count="1">
    <mergeCell ref="D33:E33"/>
  </mergeCells>
  <printOptions/>
  <pageMargins left="0.7" right="0.7" top="0.75" bottom="0.75" header="0.3" footer="0.3"/>
  <pageSetup fitToWidth="4" fitToHeight="1"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D32"/>
  <sheetViews>
    <sheetView zoomScalePageLayoutView="0" workbookViewId="0" topLeftCell="A4">
      <selection activeCell="G14" sqref="G14"/>
    </sheetView>
  </sheetViews>
  <sheetFormatPr defaultColWidth="9.140625" defaultRowHeight="15"/>
  <sheetData>
    <row r="1" ht="15">
      <c r="A1" t="s">
        <v>41</v>
      </c>
    </row>
    <row r="2" ht="15">
      <c r="A2" t="s">
        <v>42</v>
      </c>
    </row>
    <row r="5" spans="1:3" ht="15">
      <c r="A5" s="26" t="s">
        <v>10</v>
      </c>
      <c r="B5" s="26" t="s">
        <v>61</v>
      </c>
      <c r="C5" s="27" t="s">
        <v>62</v>
      </c>
    </row>
    <row r="6" spans="1:3" ht="15">
      <c r="A6" s="1" t="s">
        <v>13</v>
      </c>
      <c r="B6" s="1">
        <v>14</v>
      </c>
      <c r="C6" s="4">
        <v>1.54</v>
      </c>
    </row>
    <row r="7" spans="1:3" ht="15">
      <c r="A7" s="1" t="s">
        <v>13</v>
      </c>
      <c r="B7" s="1">
        <v>15</v>
      </c>
      <c r="C7" s="4">
        <v>7.7</v>
      </c>
    </row>
    <row r="8" spans="1:3" ht="15">
      <c r="A8" s="1" t="s">
        <v>13</v>
      </c>
      <c r="B8" s="1">
        <v>16</v>
      </c>
      <c r="C8" s="4">
        <v>7.7</v>
      </c>
    </row>
    <row r="9" spans="1:4" ht="15">
      <c r="A9" s="1" t="s">
        <v>13</v>
      </c>
      <c r="B9" s="1">
        <v>17</v>
      </c>
      <c r="C9" s="4">
        <v>7.7</v>
      </c>
      <c r="D9" t="s">
        <v>15</v>
      </c>
    </row>
    <row r="10" spans="1:4" ht="15">
      <c r="A10" s="1" t="s">
        <v>13</v>
      </c>
      <c r="B10" s="1">
        <v>18</v>
      </c>
      <c r="C10" s="4">
        <v>7.7</v>
      </c>
      <c r="D10" t="s">
        <v>16</v>
      </c>
    </row>
    <row r="11" spans="1:4" ht="15">
      <c r="A11" s="1" t="s">
        <v>13</v>
      </c>
      <c r="B11" s="1">
        <v>19</v>
      </c>
      <c r="C11" s="31">
        <v>8</v>
      </c>
      <c r="D11" t="s">
        <v>17</v>
      </c>
    </row>
    <row r="12" spans="1:3" ht="15">
      <c r="A12" s="1" t="s">
        <v>13</v>
      </c>
      <c r="B12" s="1">
        <v>20</v>
      </c>
      <c r="C12" s="8">
        <v>8</v>
      </c>
    </row>
    <row r="13" spans="1:3" ht="15">
      <c r="A13" s="1" t="s">
        <v>13</v>
      </c>
      <c r="B13" s="1">
        <v>21</v>
      </c>
      <c r="C13" s="8">
        <v>8</v>
      </c>
    </row>
    <row r="14" spans="1:3" ht="15">
      <c r="A14" s="1" t="s">
        <v>13</v>
      </c>
      <c r="B14" s="1">
        <v>22</v>
      </c>
      <c r="C14" s="8">
        <v>8</v>
      </c>
    </row>
    <row r="15" spans="1:3" ht="15">
      <c r="A15" s="1" t="s">
        <v>13</v>
      </c>
      <c r="B15" s="1">
        <v>23</v>
      </c>
      <c r="C15" s="8">
        <v>8</v>
      </c>
    </row>
    <row r="16" spans="1:3" ht="15">
      <c r="A16" s="1" t="s">
        <v>13</v>
      </c>
      <c r="B16" s="1">
        <v>24</v>
      </c>
      <c r="C16" s="8">
        <v>8</v>
      </c>
    </row>
    <row r="17" spans="1:3" ht="15">
      <c r="A17" s="1" t="s">
        <v>13</v>
      </c>
      <c r="B17" s="1">
        <v>1</v>
      </c>
      <c r="C17" s="8">
        <v>8</v>
      </c>
    </row>
    <row r="18" spans="1:3" ht="15">
      <c r="A18" s="1" t="s">
        <v>13</v>
      </c>
      <c r="B18" s="1">
        <v>2</v>
      </c>
      <c r="C18" s="8">
        <v>8</v>
      </c>
    </row>
    <row r="19" spans="1:3" ht="15">
      <c r="A19" s="1" t="s">
        <v>13</v>
      </c>
      <c r="B19" s="1">
        <v>3</v>
      </c>
      <c r="C19" s="8">
        <v>8</v>
      </c>
    </row>
    <row r="20" spans="1:3" ht="15">
      <c r="A20" s="1" t="s">
        <v>13</v>
      </c>
      <c r="B20" s="1">
        <v>4</v>
      </c>
      <c r="C20" s="8">
        <v>8</v>
      </c>
    </row>
    <row r="21" spans="1:3" ht="15">
      <c r="A21" s="1" t="s">
        <v>13</v>
      </c>
      <c r="B21" s="1">
        <v>5</v>
      </c>
      <c r="C21" s="8">
        <v>8</v>
      </c>
    </row>
    <row r="22" spans="1:3" ht="15">
      <c r="A22" s="1" t="s">
        <v>13</v>
      </c>
      <c r="B22" s="1">
        <v>6</v>
      </c>
      <c r="C22" s="8">
        <v>8</v>
      </c>
    </row>
    <row r="23" spans="1:3" ht="15">
      <c r="A23" s="1" t="s">
        <v>13</v>
      </c>
      <c r="B23" s="1">
        <v>7</v>
      </c>
      <c r="C23" s="8">
        <v>8</v>
      </c>
    </row>
    <row r="24" spans="1:3" ht="15">
      <c r="A24" s="1" t="s">
        <v>13</v>
      </c>
      <c r="B24" s="1">
        <v>8</v>
      </c>
      <c r="C24" s="8">
        <v>8</v>
      </c>
    </row>
    <row r="25" spans="1:3" ht="15">
      <c r="A25" s="1" t="s">
        <v>13</v>
      </c>
      <c r="B25" s="1">
        <v>9</v>
      </c>
      <c r="C25" s="8">
        <v>8</v>
      </c>
    </row>
    <row r="26" spans="1:3" ht="15">
      <c r="A26" s="1" t="s">
        <v>13</v>
      </c>
      <c r="B26" s="1">
        <v>10</v>
      </c>
      <c r="C26" s="8">
        <v>8</v>
      </c>
    </row>
    <row r="27" spans="1:3" ht="15">
      <c r="A27" s="1" t="s">
        <v>13</v>
      </c>
      <c r="B27" s="1">
        <v>11</v>
      </c>
      <c r="C27" s="8">
        <v>8</v>
      </c>
    </row>
    <row r="28" spans="1:3" ht="15">
      <c r="A28" s="1" t="s">
        <v>13</v>
      </c>
      <c r="B28" s="9">
        <v>12</v>
      </c>
      <c r="C28" s="8">
        <v>8</v>
      </c>
    </row>
    <row r="29" spans="1:3" ht="15">
      <c r="A29" s="1" t="s">
        <v>13</v>
      </c>
      <c r="B29" s="1">
        <v>13</v>
      </c>
      <c r="C29" s="8">
        <v>8</v>
      </c>
    </row>
    <row r="30" spans="1:3" ht="15">
      <c r="A30" s="1"/>
      <c r="B30" s="9">
        <v>14</v>
      </c>
      <c r="C30" s="8">
        <v>6.4</v>
      </c>
    </row>
    <row r="31" spans="1:3" ht="15">
      <c r="A31" s="7" t="s">
        <v>11</v>
      </c>
      <c r="B31" s="9"/>
      <c r="C31" s="10">
        <f>SUM(C6:C30)</f>
        <v>190.74</v>
      </c>
    </row>
    <row r="32" spans="3:4" ht="15">
      <c r="C32" s="4">
        <f>+C31*2</f>
        <v>381.48</v>
      </c>
      <c r="D32" t="s">
        <v>18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Illiniois University Edwardsville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jmarkus</dc:creator>
  <cp:keywords/>
  <dc:description/>
  <cp:lastModifiedBy>dbayne</cp:lastModifiedBy>
  <cp:lastPrinted>2010-09-13T20:03:32Z</cp:lastPrinted>
  <dcterms:created xsi:type="dcterms:W3CDTF">2010-09-08T17:49:48Z</dcterms:created>
  <dcterms:modified xsi:type="dcterms:W3CDTF">2012-09-07T18:22:41Z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