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20955" windowHeight="9915" activeTab="3"/>
  </bookViews>
  <sheets>
    <sheet name="Leave type &amp; accrual info" sheetId="1" r:id="rId1"/>
    <sheet name="Summary 10"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<sst xmlns="http://schemas.openxmlformats.org/spreadsheetml/2006/main" count="386" uniqueCount="105">
  <si>
    <t>Accrual</t>
  </si>
  <si>
    <t>Limit</t>
  </si>
  <si>
    <t>Rollover hrs</t>
  </si>
  <si>
    <t>EXSK</t>
  </si>
  <si>
    <t>July 1st every FY</t>
  </si>
  <si>
    <t>SICK</t>
  </si>
  <si>
    <t>per pay period</t>
  </si>
  <si>
    <t>SK97</t>
  </si>
  <si>
    <t>not an accrual</t>
  </si>
  <si>
    <t>V250</t>
  </si>
  <si>
    <t>ID</t>
  </si>
  <si>
    <t>vac accr</t>
  </si>
  <si>
    <t>YTD</t>
  </si>
  <si>
    <t>COMP</t>
  </si>
  <si>
    <t>sick accrual</t>
  </si>
  <si>
    <t>BW</t>
  </si>
  <si>
    <t>Eclass</t>
  </si>
  <si>
    <t>E-class description</t>
  </si>
  <si>
    <t>Leave category Description</t>
  </si>
  <si>
    <t>Leave Category</t>
  </si>
  <si>
    <t>Leave code</t>
  </si>
  <si>
    <t>Service Years</t>
  </si>
  <si>
    <t>Accrual Frequency</t>
  </si>
  <si>
    <t>C1</t>
  </si>
  <si>
    <t>CS 40 Hours Full Time</t>
  </si>
  <si>
    <t>Civil Service 8 hr</t>
  </si>
  <si>
    <t xml:space="preserve"> </t>
  </si>
  <si>
    <t>of employment</t>
  </si>
  <si>
    <t>this would be your correct ytd accrual</t>
  </si>
  <si>
    <t>SK 84 and SK97 are not sick accruals, but are only holding places for sick leave earned prior to 1984 and between 1984-1997 since different rules applied.</t>
  </si>
  <si>
    <t xml:space="preserve">Extended sick leave is earned at the beginning of the fiscal year, each July 1st and is prorated to your contract %.  </t>
  </si>
  <si>
    <t>for example:</t>
  </si>
  <si>
    <t>If you work:</t>
  </si>
  <si>
    <t>can earn in a year and will not increase with years of service.</t>
  </si>
  <si>
    <t>during 2nd year</t>
  </si>
  <si>
    <t>during 3rd year</t>
  </si>
  <si>
    <t>during 4th year</t>
  </si>
  <si>
    <t>during 5th year</t>
  </si>
  <si>
    <t>during 6th year</t>
  </si>
  <si>
    <t>during 7th year</t>
  </si>
  <si>
    <t>during 8th year</t>
  </si>
  <si>
    <t>during 9th year</t>
  </si>
  <si>
    <t>during 10th year</t>
  </si>
  <si>
    <t>during 11th year</t>
  </si>
  <si>
    <t>during 12th year</t>
  </si>
  <si>
    <t>during 13th year</t>
  </si>
  <si>
    <t>during 14th year</t>
  </si>
  <si>
    <t>during 15th year</t>
  </si>
  <si>
    <t>during 16th year</t>
  </si>
  <si>
    <t>during 17th  year</t>
  </si>
  <si>
    <t>(Year 0)</t>
  </si>
  <si>
    <t>(Year 1)</t>
  </si>
  <si>
    <t>(Year 2)</t>
  </si>
  <si>
    <t>(Year 3)</t>
  </si>
  <si>
    <t>(Year 4)</t>
  </si>
  <si>
    <t>(Year 5)</t>
  </si>
  <si>
    <t>(Year 6)</t>
  </si>
  <si>
    <t>(Year 7)</t>
  </si>
  <si>
    <t>(Year 8)</t>
  </si>
  <si>
    <t>(Year 9)</t>
  </si>
  <si>
    <t>(Year 10)</t>
  </si>
  <si>
    <t>(Year 11)</t>
  </si>
  <si>
    <t>(Year 12)</t>
  </si>
  <si>
    <t>(Year 13)</t>
  </si>
  <si>
    <t>(Year 14)</t>
  </si>
  <si>
    <t>(Year 15)</t>
  </si>
  <si>
    <t>(Year 16)</t>
  </si>
  <si>
    <t>during 1st year</t>
  </si>
  <si>
    <t>start date</t>
  </si>
  <si>
    <t>end date</t>
  </si>
  <si>
    <t>of unemployment</t>
  </si>
  <si>
    <t>if this is the payroll the new accrual began</t>
  </si>
  <si>
    <t>To view the change in vacation leave accruals when your anniversary date occurs, view the "accrual change" tab.</t>
  </si>
  <si>
    <t>If you work less than full time, you accrue leave based on your hours in pay status.</t>
  </si>
  <si>
    <t>This is a summary of the leave time you should earn each fiscal year you are in pay status. These spreadsheets display a full time employee.</t>
  </si>
  <si>
    <t>This example shows how to administer an accrual change.</t>
  </si>
  <si>
    <t>The following example is reflective of a September 25th anniversary date (adjusted service date).</t>
  </si>
  <si>
    <t>Please also refer to the other worksheets, available by clicking on the tabs at the bottom of each page in this document.</t>
  </si>
  <si>
    <t xml:space="preserve">Leave types </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</si>
  <si>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</si>
  <si>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</si>
  <si>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</si>
  <si>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</si>
  <si>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</si>
  <si>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</si>
  <si>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payroll #</t>
  </si>
  <si>
    <t>Payroll #</t>
  </si>
  <si>
    <t>Vacation and Sick leave records in the Banner system for Bi-weekly employees</t>
  </si>
  <si>
    <t>Time is earned per pay period consistently during the year based while you are in pay status</t>
  </si>
  <si>
    <t>Vacation and regular sick leave is earned based on hours paid each pay period.  Hours paid includes worked hours and while on paid leave time such as vacation, sick, jury duty etc.</t>
  </si>
  <si>
    <t xml:space="preserve">Full-time employees in pay status (75 or 80 hours each 2 week pay period) earns roughly ½ a sick day each bi-weekly payroll so that over 26 biweekly payrolls you earn 12 sick days per year.  </t>
  </si>
  <si>
    <t xml:space="preserve">The vacation accrual is still tied to the years of service and increases with each year of service.  </t>
  </si>
  <si>
    <t xml:space="preserve">Extended sick leave time is still earned at the beginning of each fiscal year.  Unused extended sick leave is cleared out at the end of a fiscal year and does not carry over, the same as in the past.  </t>
  </si>
  <si>
    <t>To see the pay periods you may view payroll calendars at the link below.</t>
  </si>
  <si>
    <t>Payroll Cutoff:</t>
  </si>
  <si>
    <t>http://www.siue.edu/humanresources/payroll/index.shtml</t>
  </si>
  <si>
    <t xml:space="preserve">Vacation </t>
  </si>
  <si>
    <t>160 is the maximum extended sick leave hours any employee</t>
  </si>
  <si>
    <t>160 hours</t>
  </si>
  <si>
    <t>96 hours</t>
  </si>
  <si>
    <t>128 hours</t>
  </si>
  <si>
    <t>you earn:</t>
  </si>
  <si>
    <t>accrual</t>
  </si>
  <si>
    <t>Year-to-date</t>
  </si>
  <si>
    <t>2 year roll limit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</si>
</sst>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000"/>
    <numFmt numFmtId="169" formatCode="0.00000"/>
    <numFmt numFmtId="170" formatCode="0.000000"/>
    <numFmt numFmtId="171" formatCode="&quot;$&quot;#,##0.00"/>
    <numFmt numFmtId="172" formatCode="&quot;$&quot;#,##0.0"/>
  </numFmts>
  <fonts count="3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double"/>
      <right style="double"/>
      <top style="double"/>
      <bottom style="double"/>
    </border>
    <border>
      <left style="thin"/>
      <right style="thin"/>
      <top/>
      <bottom style="thin"/>
    </border>
    <border>
      <left/>
      <right style="thin"/>
      <top style="thin"/>
      <bottom style="thin"/>
    </border>
    <border>
      <left>
        <color indexed="63"/>
      </left>
      <right>
        <color indexed="63"/>
      </right>
      <top style="thin"/>
      <bottom style="thin"/>
    </border>
    <border>
      <left/>
      <right style="thin"/>
      <top style="thin"/>
      <bottom>
        <color indexed="63"/>
      </bottom>
    </border>
    <border>
      <left style="thin"/>
      <right style="thin"/>
      <top style="thin"/>
      <bottom>
        <color indexed="63"/>
      </bottom>
    </border>
    <border>
      <left style="thin"/>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2" fontId="0" fillId="0" borderId="0" xfId="0" applyNumberFormat="1" applyAlignment="1">
      <alignment/>
    </xf>
    <xf numFmtId="0" fontId="0" fillId="13" borderId="0" xfId="0" applyFill="1" applyAlignment="1">
      <alignment/>
    </xf>
    <xf numFmtId="9" fontId="0" fillId="0" borderId="10" xfId="0" applyNumberFormat="1" applyBorder="1" applyAlignment="1">
      <alignment/>
    </xf>
    <xf numFmtId="14" fontId="2" fillId="0" borderId="10" xfId="0" applyNumberFormat="1" applyFont="1" applyFill="1" applyBorder="1" applyAlignment="1">
      <alignment/>
    </xf>
    <xf numFmtId="0" fontId="0" fillId="0" borderId="0" xfId="0" applyFill="1" applyBorder="1" applyAlignment="1">
      <alignment/>
    </xf>
    <xf numFmtId="0" fontId="0" fillId="0" borderId="12"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4" xfId="0" applyBorder="1" applyAlignment="1">
      <alignment wrapText="1"/>
    </xf>
    <xf numFmtId="0" fontId="35" fillId="0" borderId="10" xfId="0" applyFont="1" applyBorder="1" applyAlignment="1">
      <alignment/>
    </xf>
    <xf numFmtId="0" fontId="0" fillId="0" borderId="0" xfId="0" applyAlignment="1">
      <alignment wrapText="1"/>
    </xf>
    <xf numFmtId="0" fontId="0" fillId="0" borderId="10" xfId="0" applyFont="1" applyBorder="1" applyAlignment="1">
      <alignment wrapText="1"/>
    </xf>
    <xf numFmtId="0" fontId="29" fillId="0" borderId="10" xfId="52" applyBorder="1" applyAlignment="1" applyProtection="1">
      <alignment wrapText="1"/>
      <protection/>
    </xf>
    <xf numFmtId="0" fontId="0" fillId="0" borderId="10" xfId="0" applyBorder="1" applyAlignment="1">
      <alignment horizontal="center"/>
    </xf>
    <xf numFmtId="0" fontId="0" fillId="0" borderId="14" xfId="0" applyBorder="1" applyAlignment="1">
      <alignment/>
    </xf>
    <xf numFmtId="14" fontId="2" fillId="0" borderId="10" xfId="0" applyNumberFormat="1" applyFont="1" applyFill="1" applyBorder="1" applyAlignment="1" quotePrefix="1">
      <alignment horizontal="right"/>
    </xf>
    <xf numFmtId="0" fontId="0" fillId="11" borderId="10" xfId="0" applyFill="1" applyBorder="1" applyAlignment="1">
      <alignment horizontal="center"/>
    </xf>
    <xf numFmtId="0" fontId="0" fillId="11" borderId="11" xfId="0" applyFill="1" applyBorder="1" applyAlignment="1">
      <alignment/>
    </xf>
    <xf numFmtId="0" fontId="0" fillId="0" borderId="10" xfId="0" applyFill="1" applyBorder="1" applyAlignment="1">
      <alignment/>
    </xf>
    <xf numFmtId="0" fontId="0" fillId="0" borderId="0" xfId="0" applyAlignment="1">
      <alignment/>
    </xf>
    <xf numFmtId="0" fontId="0" fillId="0" borderId="0" xfId="0" applyAlignment="1">
      <alignment horizontal="center"/>
    </xf>
    <xf numFmtId="0" fontId="0" fillId="3" borderId="10" xfId="0" applyFill="1" applyBorder="1" applyAlignment="1">
      <alignment horizontal="center"/>
    </xf>
    <xf numFmtId="0" fontId="0" fillId="11" borderId="10" xfId="0" applyFill="1" applyBorder="1" applyAlignment="1">
      <alignment/>
    </xf>
    <xf numFmtId="0" fontId="0" fillId="3" borderId="10" xfId="0" applyFill="1" applyBorder="1" applyAlignment="1">
      <alignment/>
    </xf>
    <xf numFmtId="2" fontId="0" fillId="3" borderId="10" xfId="0" applyNumberFormat="1" applyFill="1" applyBorder="1" applyAlignment="1">
      <alignment/>
    </xf>
    <xf numFmtId="2" fontId="0" fillId="0" borderId="10" xfId="0" applyNumberFormat="1" applyBorder="1" applyAlignment="1">
      <alignment/>
    </xf>
    <xf numFmtId="2" fontId="0" fillId="0" borderId="12" xfId="0" applyNumberFormat="1" applyBorder="1" applyAlignment="1">
      <alignment/>
    </xf>
    <xf numFmtId="0" fontId="0" fillId="0" borderId="10" xfId="0" applyBorder="1" applyAlignment="1">
      <alignment/>
    </xf>
    <xf numFmtId="2" fontId="0" fillId="0" borderId="15" xfId="0" applyNumberFormat="1" applyBorder="1" applyAlignment="1">
      <alignment/>
    </xf>
    <xf numFmtId="0" fontId="0" fillId="3" borderId="12" xfId="0" applyFill="1" applyBorder="1" applyAlignment="1">
      <alignment/>
    </xf>
    <xf numFmtId="2" fontId="0" fillId="3" borderId="0" xfId="0" applyNumberFormat="1" applyFill="1" applyBorder="1" applyAlignment="1">
      <alignment/>
    </xf>
    <xf numFmtId="0" fontId="0" fillId="3" borderId="0" xfId="0" applyFill="1" applyBorder="1" applyAlignment="1">
      <alignment/>
    </xf>
    <xf numFmtId="0" fontId="0" fillId="11" borderId="11" xfId="0" applyFill="1" applyBorder="1" applyAlignment="1">
      <alignment/>
    </xf>
    <xf numFmtId="0" fontId="0" fillId="0" borderId="10" xfId="0" applyFill="1" applyBorder="1" applyAlignment="1">
      <alignment/>
    </xf>
    <xf numFmtId="43" fontId="0" fillId="0" borderId="10" xfId="42" applyFont="1" applyBorder="1" applyAlignment="1">
      <alignment/>
    </xf>
    <xf numFmtId="0" fontId="0" fillId="0" borderId="0" xfId="0" applyBorder="1" applyAlignment="1">
      <alignment/>
    </xf>
    <xf numFmtId="2" fontId="0" fillId="0" borderId="0" xfId="0" applyNumberFormat="1" applyBorder="1" applyAlignment="1">
      <alignment/>
    </xf>
    <xf numFmtId="0" fontId="0" fillId="0" borderId="0" xfId="0" applyFill="1" applyBorder="1" applyAlignment="1">
      <alignment/>
    </xf>
    <xf numFmtId="43" fontId="0" fillId="0" borderId="0" xfId="42" applyFont="1" applyBorder="1" applyAlignment="1">
      <alignment/>
    </xf>
    <xf numFmtId="2" fontId="0" fillId="0" borderId="0" xfId="0" applyNumberFormat="1" applyAlignment="1">
      <alignment/>
    </xf>
    <xf numFmtId="0" fontId="0" fillId="5" borderId="10" xfId="0" applyFill="1" applyBorder="1" applyAlignment="1">
      <alignment horizontal="center"/>
    </xf>
    <xf numFmtId="2" fontId="0" fillId="0" borderId="15" xfId="0" applyNumberFormat="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6" xfId="0" applyBorder="1" applyAlignment="1">
      <alignment horizontal="center"/>
    </xf>
    <xf numFmtId="2" fontId="0" fillId="0" borderId="17" xfId="0" applyNumberFormat="1" applyBorder="1" applyAlignment="1">
      <alignment horizontal="center"/>
    </xf>
    <xf numFmtId="0" fontId="0" fillId="5" borderId="18" xfId="0" applyFill="1" applyBorder="1" applyAlignment="1">
      <alignment horizontal="center"/>
    </xf>
    <xf numFmtId="0" fontId="0" fillId="11" borderId="18" xfId="0" applyFill="1" applyBorder="1" applyAlignment="1">
      <alignment/>
    </xf>
    <xf numFmtId="2" fontId="0" fillId="0" borderId="18" xfId="0" applyNumberFormat="1" applyBorder="1" applyAlignment="1">
      <alignment/>
    </xf>
    <xf numFmtId="2" fontId="0" fillId="0" borderId="19" xfId="0" applyNumberFormat="1" applyBorder="1" applyAlignment="1">
      <alignment/>
    </xf>
    <xf numFmtId="0" fontId="0" fillId="0" borderId="18" xfId="0" applyBorder="1" applyAlignment="1">
      <alignment/>
    </xf>
    <xf numFmtId="2" fontId="0" fillId="0" borderId="17" xfId="0" applyNumberFormat="1" applyBorder="1" applyAlignment="1">
      <alignment/>
    </xf>
    <xf numFmtId="0" fontId="0" fillId="0" borderId="18" xfId="0" applyFill="1" applyBorder="1" applyAlignment="1">
      <alignment/>
    </xf>
    <xf numFmtId="0" fontId="0" fillId="0" borderId="16" xfId="0" applyBorder="1" applyAlignment="1">
      <alignment/>
    </xf>
    <xf numFmtId="0" fontId="0" fillId="2" borderId="12" xfId="0" applyFill="1" applyBorder="1" applyAlignment="1">
      <alignment/>
    </xf>
    <xf numFmtId="0" fontId="0" fillId="2" borderId="16" xfId="0" applyFill="1" applyBorder="1" applyAlignment="1">
      <alignment/>
    </xf>
    <xf numFmtId="43" fontId="0" fillId="2" borderId="10" xfId="42" applyFont="1" applyFill="1" applyBorder="1" applyAlignment="1">
      <alignment/>
    </xf>
    <xf numFmtId="43" fontId="0" fillId="2" borderId="10" xfId="42" applyFont="1" applyFill="1" applyBorder="1" applyAlignment="1">
      <alignment horizontal="center"/>
    </xf>
    <xf numFmtId="0" fontId="0" fillId="2" borderId="16" xfId="0" applyFill="1" applyBorder="1" applyAlignment="1">
      <alignment horizontal="center"/>
    </xf>
    <xf numFmtId="0" fontId="0" fillId="2" borderId="15" xfId="0" applyFill="1" applyBorder="1" applyAlignment="1">
      <alignment horizontal="center"/>
    </xf>
    <xf numFmtId="0" fontId="0" fillId="2" borderId="0" xfId="0" applyFill="1" applyAlignment="1">
      <alignment horizontal="center"/>
    </xf>
    <xf numFmtId="0" fontId="0" fillId="2" borderId="0" xfId="0" applyFill="1" applyAlignment="1">
      <alignment/>
    </xf>
    <xf numFmtId="0" fontId="35" fillId="0" borderId="0" xfId="0" applyFont="1" applyAlignment="1">
      <alignment wrapText="1"/>
    </xf>
    <xf numFmtId="0" fontId="0" fillId="0" borderId="0" xfId="0" applyAlignment="1">
      <alignment/>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ue.edu/humanresources/payroll/index.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I14" sqref="I14"/>
    </sheetView>
  </sheetViews>
  <sheetFormatPr defaultColWidth="9.140625" defaultRowHeight="15"/>
  <cols>
    <col min="1" max="1" width="11.8515625" style="21" customWidth="1"/>
    <col min="2" max="2" width="64.140625" style="21" customWidth="1"/>
  </cols>
  <sheetData>
    <row r="1" spans="1:2" ht="15.75" customHeight="1" thickBot="1">
      <c r="A1" s="73" t="s">
        <v>87</v>
      </c>
      <c r="B1" s="73"/>
    </row>
    <row r="2" spans="1:2" ht="31.5" thickBot="1" thickTop="1">
      <c r="A2" s="16"/>
      <c r="B2" s="17" t="s">
        <v>77</v>
      </c>
    </row>
    <row r="3" spans="1:2" ht="15.75" thickTop="1">
      <c r="A3" s="18"/>
      <c r="B3" s="19"/>
    </row>
    <row r="4" spans="1:2" ht="30">
      <c r="A4" s="18"/>
      <c r="B4" s="22" t="s">
        <v>88</v>
      </c>
    </row>
    <row r="5" spans="1:2" ht="15">
      <c r="A5" s="18"/>
      <c r="B5" s="18"/>
    </row>
    <row r="6" spans="1:2" ht="45">
      <c r="A6" s="18"/>
      <c r="B6" s="18" t="s">
        <v>89</v>
      </c>
    </row>
    <row r="7" spans="1:2" ht="15">
      <c r="A7" s="18"/>
      <c r="B7" s="18"/>
    </row>
    <row r="8" spans="1:2" ht="45">
      <c r="A8" s="18"/>
      <c r="B8" s="18" t="s">
        <v>90</v>
      </c>
    </row>
    <row r="9" spans="1:2" ht="15">
      <c r="A9" s="18"/>
      <c r="B9" s="18"/>
    </row>
    <row r="10" spans="1:2" ht="30">
      <c r="A10" s="18"/>
      <c r="B10" s="18" t="s">
        <v>91</v>
      </c>
    </row>
    <row r="11" spans="1:2" ht="15">
      <c r="A11" s="18"/>
      <c r="B11" s="18"/>
    </row>
    <row r="12" spans="1:2" ht="45">
      <c r="A12" s="18"/>
      <c r="B12" s="18" t="s">
        <v>92</v>
      </c>
    </row>
    <row r="13" spans="1:2" ht="15">
      <c r="A13" s="18"/>
      <c r="B13" s="18"/>
    </row>
    <row r="14" spans="1:2" ht="30">
      <c r="A14" s="18"/>
      <c r="B14" s="18" t="s">
        <v>93</v>
      </c>
    </row>
    <row r="15" spans="1:2" ht="15">
      <c r="A15" s="18"/>
      <c r="B15" s="18"/>
    </row>
    <row r="16" spans="1:2" ht="15">
      <c r="A16" s="18"/>
      <c r="B16" s="18" t="s">
        <v>94</v>
      </c>
    </row>
    <row r="17" ht="15">
      <c r="B17" s="23" t="s">
        <v>95</v>
      </c>
    </row>
    <row r="18" spans="1:2" ht="15">
      <c r="A18" s="18"/>
      <c r="B18" s="18"/>
    </row>
    <row r="19" spans="1:2" ht="15">
      <c r="A19" s="20" t="s">
        <v>78</v>
      </c>
      <c r="B19" s="18"/>
    </row>
    <row r="20" spans="1:2" ht="45">
      <c r="A20" s="18" t="s">
        <v>13</v>
      </c>
      <c r="B20" s="18" t="s">
        <v>79</v>
      </c>
    </row>
    <row r="21" spans="1:2" ht="15">
      <c r="A21" s="1" t="s">
        <v>3</v>
      </c>
      <c r="B21" s="18" t="s">
        <v>80</v>
      </c>
    </row>
    <row r="22" spans="1:2" ht="15">
      <c r="A22" s="1" t="s">
        <v>5</v>
      </c>
      <c r="B22" s="18" t="s">
        <v>81</v>
      </c>
    </row>
    <row r="23" spans="1:2" ht="15">
      <c r="A23" s="1" t="s">
        <v>7</v>
      </c>
      <c r="B23" s="18" t="s">
        <v>82</v>
      </c>
    </row>
    <row r="24" spans="1:2" ht="15">
      <c r="A24" s="1" t="s">
        <v>83</v>
      </c>
      <c r="B24" s="18" t="s">
        <v>84</v>
      </c>
    </row>
    <row r="25" spans="1:2" ht="15">
      <c r="A25" s="1" t="s">
        <v>9</v>
      </c>
      <c r="B25" s="18" t="s">
        <v>96</v>
      </c>
    </row>
  </sheetData>
  <sheetProtection/>
  <mergeCells count="1">
    <mergeCell ref="A1:B1"/>
  </mergeCells>
  <hyperlinks>
    <hyperlink ref="B17" r:id="rId1" display="http://www.siue.edu/humanresources/payroll/index.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J7" sqref="J7"/>
    </sheetView>
  </sheetViews>
  <sheetFormatPr defaultColWidth="9.140625" defaultRowHeight="15"/>
  <cols>
    <col min="1" max="1" width="6.28125" style="0" customWidth="1"/>
    <col min="2" max="2" width="22.00390625" style="0" customWidth="1"/>
    <col min="3" max="3" width="25.140625" style="0" customWidth="1"/>
    <col min="4" max="4" width="10.421875" style="0" customWidth="1"/>
    <col min="5" max="5" width="8.7109375" style="0" customWidth="1"/>
    <col min="6" max="6" width="13.421875" style="0" customWidth="1"/>
    <col min="7" max="7" width="16.140625" style="0" customWidth="1"/>
    <col min="8" max="8" width="8.57421875" style="0" customWidth="1"/>
    <col min="9" max="9" width="10.00390625" style="0" customWidth="1"/>
    <col min="10" max="10" width="11.140625" style="0" customWidth="1"/>
  </cols>
  <sheetData>
    <row r="1" spans="1:10" ht="30">
      <c r="A1" s="9" t="s">
        <v>16</v>
      </c>
      <c r="B1" s="9" t="s">
        <v>17</v>
      </c>
      <c r="C1" s="10" t="s">
        <v>18</v>
      </c>
      <c r="D1" s="10" t="s">
        <v>19</v>
      </c>
      <c r="E1" s="10" t="s">
        <v>20</v>
      </c>
      <c r="F1" s="10" t="s">
        <v>21</v>
      </c>
      <c r="G1" s="10" t="s">
        <v>22</v>
      </c>
      <c r="H1" s="2" t="s">
        <v>0</v>
      </c>
      <c r="I1" s="2" t="s">
        <v>1</v>
      </c>
      <c r="J1" s="2" t="s">
        <v>2</v>
      </c>
    </row>
    <row r="2" spans="1:10" ht="15">
      <c r="A2" s="1" t="s">
        <v>23</v>
      </c>
      <c r="B2" s="1" t="s">
        <v>24</v>
      </c>
      <c r="C2" s="1" t="s">
        <v>25</v>
      </c>
      <c r="D2" s="1">
        <v>10</v>
      </c>
      <c r="E2" s="7" t="s">
        <v>13</v>
      </c>
      <c r="F2" s="1">
        <v>0</v>
      </c>
      <c r="G2" s="8" t="s">
        <v>8</v>
      </c>
      <c r="H2" s="4">
        <v>0</v>
      </c>
      <c r="I2" s="4">
        <v>999</v>
      </c>
      <c r="J2" s="4">
        <v>999</v>
      </c>
    </row>
    <row r="3" spans="1:10" ht="15">
      <c r="A3" s="1" t="s">
        <v>26</v>
      </c>
      <c r="B3" s="1" t="s">
        <v>26</v>
      </c>
      <c r="C3" s="1" t="s">
        <v>25</v>
      </c>
      <c r="D3" s="1">
        <v>10</v>
      </c>
      <c r="E3" s="1" t="s">
        <v>3</v>
      </c>
      <c r="F3" s="1">
        <v>0</v>
      </c>
      <c r="G3" s="1" t="s">
        <v>4</v>
      </c>
      <c r="H3" s="4">
        <v>160</v>
      </c>
      <c r="I3" s="4">
        <v>160</v>
      </c>
      <c r="J3" s="4">
        <v>0</v>
      </c>
    </row>
    <row r="4" spans="1:10" ht="15">
      <c r="A4" s="1"/>
      <c r="B4" s="1"/>
      <c r="C4" s="1" t="s">
        <v>25</v>
      </c>
      <c r="D4" s="1">
        <v>10</v>
      </c>
      <c r="E4" s="7" t="s">
        <v>7</v>
      </c>
      <c r="F4" s="1">
        <v>0</v>
      </c>
      <c r="G4" s="8" t="s">
        <v>8</v>
      </c>
      <c r="H4" s="4">
        <v>0</v>
      </c>
      <c r="I4" s="4">
        <v>1500</v>
      </c>
      <c r="J4" s="4">
        <v>1500</v>
      </c>
    </row>
    <row r="5" spans="1:10" ht="15">
      <c r="A5" s="1"/>
      <c r="B5" s="1"/>
      <c r="C5" s="1" t="s">
        <v>25</v>
      </c>
      <c r="D5" s="1">
        <v>10</v>
      </c>
      <c r="E5" s="1" t="s">
        <v>5</v>
      </c>
      <c r="F5" s="1">
        <v>0</v>
      </c>
      <c r="G5" s="1" t="s">
        <v>6</v>
      </c>
      <c r="H5" s="4">
        <v>3.7</v>
      </c>
      <c r="I5" s="4">
        <v>9999</v>
      </c>
      <c r="J5" s="4">
        <v>9999</v>
      </c>
    </row>
    <row r="6" spans="1:10" ht="15">
      <c r="A6" s="1"/>
      <c r="B6" s="1"/>
      <c r="C6" s="1" t="s">
        <v>25</v>
      </c>
      <c r="D6" s="1">
        <v>10</v>
      </c>
      <c r="E6" s="1" t="s">
        <v>9</v>
      </c>
      <c r="F6" s="1">
        <v>0</v>
      </c>
      <c r="G6" s="1" t="s">
        <v>6</v>
      </c>
      <c r="H6" s="4">
        <v>3.7</v>
      </c>
      <c r="I6" s="4">
        <f>SUM(J6,vacation!E29)</f>
        <v>288.6</v>
      </c>
      <c r="J6" s="4">
        <v>192.4</v>
      </c>
    </row>
    <row r="7" spans="1:10" ht="15">
      <c r="A7" s="1"/>
      <c r="B7" s="1"/>
      <c r="C7" s="1" t="s">
        <v>25</v>
      </c>
      <c r="D7" s="1">
        <v>10</v>
      </c>
      <c r="E7" s="1" t="s">
        <v>9</v>
      </c>
      <c r="F7" s="1">
        <v>1</v>
      </c>
      <c r="G7" s="1" t="s">
        <v>6</v>
      </c>
      <c r="H7" s="4">
        <v>4</v>
      </c>
      <c r="I7" s="4">
        <v>312</v>
      </c>
      <c r="J7" s="4">
        <v>208</v>
      </c>
    </row>
    <row r="8" spans="1:10" ht="15">
      <c r="A8" s="1"/>
      <c r="B8" s="1"/>
      <c r="C8" s="1" t="s">
        <v>25</v>
      </c>
      <c r="D8" s="1">
        <v>10</v>
      </c>
      <c r="E8" s="1" t="s">
        <v>9</v>
      </c>
      <c r="F8" s="1">
        <v>2</v>
      </c>
      <c r="G8" s="1" t="s">
        <v>6</v>
      </c>
      <c r="H8" s="4">
        <v>4.31</v>
      </c>
      <c r="I8" s="4">
        <v>336</v>
      </c>
      <c r="J8" s="4">
        <v>224.12000000000006</v>
      </c>
    </row>
    <row r="9" spans="1:10" ht="15">
      <c r="A9" s="1"/>
      <c r="B9" s="1"/>
      <c r="C9" s="1" t="s">
        <v>25</v>
      </c>
      <c r="D9" s="1">
        <v>10</v>
      </c>
      <c r="E9" s="1" t="s">
        <v>9</v>
      </c>
      <c r="F9" s="1">
        <v>3</v>
      </c>
      <c r="G9" s="1" t="s">
        <v>6</v>
      </c>
      <c r="H9" s="4">
        <v>4.62</v>
      </c>
      <c r="I9" s="4">
        <v>360</v>
      </c>
      <c r="J9" s="4">
        <v>240.24000000000007</v>
      </c>
    </row>
    <row r="10" spans="1:10" ht="15">
      <c r="A10" s="1"/>
      <c r="B10" s="1"/>
      <c r="C10" s="1" t="s">
        <v>25</v>
      </c>
      <c r="D10" s="1">
        <v>10</v>
      </c>
      <c r="E10" s="1" t="s">
        <v>9</v>
      </c>
      <c r="F10" s="1">
        <v>4</v>
      </c>
      <c r="G10" s="1" t="s">
        <v>6</v>
      </c>
      <c r="H10" s="4">
        <v>4.93</v>
      </c>
      <c r="I10" s="4">
        <v>384</v>
      </c>
      <c r="J10" s="4">
        <v>256.3600000000001</v>
      </c>
    </row>
    <row r="11" spans="1:10" ht="15">
      <c r="A11" s="1"/>
      <c r="B11" s="1"/>
      <c r="C11" s="1" t="s">
        <v>25</v>
      </c>
      <c r="D11" s="1">
        <v>10</v>
      </c>
      <c r="E11" s="1" t="s">
        <v>9</v>
      </c>
      <c r="F11" s="1">
        <v>5</v>
      </c>
      <c r="G11" s="1" t="s">
        <v>6</v>
      </c>
      <c r="H11" s="4">
        <v>5.24</v>
      </c>
      <c r="I11" s="4">
        <v>408</v>
      </c>
      <c r="J11" s="4">
        <v>272.4799999999999</v>
      </c>
    </row>
    <row r="12" spans="1:10" ht="15">
      <c r="A12" s="1"/>
      <c r="B12" s="1"/>
      <c r="C12" s="1" t="s">
        <v>25</v>
      </c>
      <c r="D12" s="1">
        <v>10</v>
      </c>
      <c r="E12" s="1" t="s">
        <v>9</v>
      </c>
      <c r="F12" s="1">
        <v>6</v>
      </c>
      <c r="G12" s="1" t="s">
        <v>6</v>
      </c>
      <c r="H12" s="4">
        <v>5.54</v>
      </c>
      <c r="I12" s="4">
        <v>432</v>
      </c>
      <c r="J12" s="4">
        <v>288.0800000000001</v>
      </c>
    </row>
    <row r="13" spans="1:10" ht="15">
      <c r="A13" s="1"/>
      <c r="B13" s="1"/>
      <c r="C13" s="1" t="s">
        <v>25</v>
      </c>
      <c r="D13" s="1">
        <v>10</v>
      </c>
      <c r="E13" s="1" t="s">
        <v>9</v>
      </c>
      <c r="F13" s="1">
        <v>7</v>
      </c>
      <c r="G13" s="1" t="s">
        <v>6</v>
      </c>
      <c r="H13" s="4">
        <v>5.85</v>
      </c>
      <c r="I13" s="4">
        <v>456</v>
      </c>
      <c r="J13" s="4">
        <v>304.1999999999999</v>
      </c>
    </row>
    <row r="14" spans="1:10" ht="15">
      <c r="A14" s="1"/>
      <c r="B14" s="1"/>
      <c r="C14" s="1" t="s">
        <v>25</v>
      </c>
      <c r="D14" s="1">
        <v>10</v>
      </c>
      <c r="E14" s="1" t="s">
        <v>9</v>
      </c>
      <c r="F14" s="1">
        <v>8</v>
      </c>
      <c r="G14" s="1" t="s">
        <v>6</v>
      </c>
      <c r="H14" s="4">
        <v>6.16</v>
      </c>
      <c r="I14" s="4">
        <v>480</v>
      </c>
      <c r="J14" s="4">
        <v>320.3199999999999</v>
      </c>
    </row>
    <row r="15" spans="1:10" ht="15">
      <c r="A15" s="1"/>
      <c r="B15" s="1"/>
      <c r="C15" s="1" t="s">
        <v>25</v>
      </c>
      <c r="D15" s="1">
        <v>10</v>
      </c>
      <c r="E15" s="1" t="s">
        <v>9</v>
      </c>
      <c r="F15" s="1">
        <v>9</v>
      </c>
      <c r="G15" s="1" t="s">
        <v>6</v>
      </c>
      <c r="H15" s="4">
        <v>6.47</v>
      </c>
      <c r="I15" s="4">
        <v>504</v>
      </c>
      <c r="J15" s="4">
        <v>336.43999999999994</v>
      </c>
    </row>
    <row r="16" spans="1:10" ht="15">
      <c r="A16" s="1"/>
      <c r="B16" s="1"/>
      <c r="C16" s="1" t="s">
        <v>25</v>
      </c>
      <c r="D16" s="1">
        <v>10</v>
      </c>
      <c r="E16" s="1" t="s">
        <v>9</v>
      </c>
      <c r="F16" s="1">
        <v>10</v>
      </c>
      <c r="G16" s="1" t="s">
        <v>6</v>
      </c>
      <c r="H16" s="4">
        <v>6.77</v>
      </c>
      <c r="I16" s="4">
        <v>528</v>
      </c>
      <c r="J16" s="4">
        <v>352.04</v>
      </c>
    </row>
    <row r="17" spans="1:10" ht="15">
      <c r="A17" s="1"/>
      <c r="B17" s="1"/>
      <c r="C17" s="1" t="s">
        <v>25</v>
      </c>
      <c r="D17" s="1">
        <v>10</v>
      </c>
      <c r="E17" s="1" t="s">
        <v>9</v>
      </c>
      <c r="F17" s="1">
        <v>11</v>
      </c>
      <c r="G17" s="1" t="s">
        <v>6</v>
      </c>
      <c r="H17" s="4">
        <v>7.08</v>
      </c>
      <c r="I17" s="4">
        <v>552</v>
      </c>
      <c r="J17" s="4">
        <v>368.16000000000014</v>
      </c>
    </row>
    <row r="18" spans="1:10" ht="15">
      <c r="A18" s="1"/>
      <c r="B18" s="1"/>
      <c r="C18" s="1" t="s">
        <v>25</v>
      </c>
      <c r="D18" s="1">
        <v>10</v>
      </c>
      <c r="E18" s="1" t="s">
        <v>9</v>
      </c>
      <c r="F18" s="1">
        <v>12</v>
      </c>
      <c r="G18" s="1" t="s">
        <v>6</v>
      </c>
      <c r="H18" s="4">
        <v>7.39</v>
      </c>
      <c r="I18" s="4">
        <v>576</v>
      </c>
      <c r="J18" s="4">
        <v>384.2799999999998</v>
      </c>
    </row>
    <row r="19" spans="1:10" ht="15">
      <c r="A19" s="1"/>
      <c r="B19" s="1"/>
      <c r="C19" s="1" t="s">
        <v>25</v>
      </c>
      <c r="D19" s="1">
        <v>10</v>
      </c>
      <c r="E19" s="1" t="s">
        <v>9</v>
      </c>
      <c r="F19" s="1">
        <v>13</v>
      </c>
      <c r="G19" s="1" t="s">
        <v>6</v>
      </c>
      <c r="H19" s="4">
        <v>7.7</v>
      </c>
      <c r="I19" s="4">
        <v>600</v>
      </c>
      <c r="J19" s="4">
        <v>400.39999999999986</v>
      </c>
    </row>
    <row r="20" spans="1:10" ht="15">
      <c r="A20" s="1"/>
      <c r="B20" s="1"/>
      <c r="C20" s="1" t="s">
        <v>25</v>
      </c>
      <c r="D20" s="1">
        <v>10</v>
      </c>
      <c r="E20" s="1" t="s">
        <v>9</v>
      </c>
      <c r="F20" s="1">
        <v>14</v>
      </c>
      <c r="G20" s="1" t="s">
        <v>6</v>
      </c>
      <c r="H20" s="4">
        <v>8</v>
      </c>
      <c r="I20" s="4">
        <v>624</v>
      </c>
      <c r="J20" s="4">
        <v>416</v>
      </c>
    </row>
    <row r="21" spans="1:10" ht="15">
      <c r="A21" s="1"/>
      <c r="B21" s="1"/>
      <c r="C21" s="1" t="s">
        <v>25</v>
      </c>
      <c r="D21" s="1">
        <v>10</v>
      </c>
      <c r="E21" s="1" t="s">
        <v>9</v>
      </c>
      <c r="F21" s="1">
        <v>15</v>
      </c>
      <c r="G21" s="1" t="s">
        <v>6</v>
      </c>
      <c r="H21" s="4">
        <v>8.31</v>
      </c>
      <c r="I21" s="4">
        <v>648</v>
      </c>
      <c r="J21" s="4">
        <v>432.12000000000006</v>
      </c>
    </row>
    <row r="22" spans="1:10" ht="15">
      <c r="A22" s="1"/>
      <c r="B22" s="1"/>
      <c r="C22" s="1" t="s">
        <v>25</v>
      </c>
      <c r="D22" s="1">
        <v>10</v>
      </c>
      <c r="E22" s="1" t="s">
        <v>9</v>
      </c>
      <c r="F22" s="1">
        <v>16</v>
      </c>
      <c r="G22" s="1" t="s">
        <v>6</v>
      </c>
      <c r="H22" s="4">
        <v>8.62</v>
      </c>
      <c r="I22" s="4">
        <v>672</v>
      </c>
      <c r="J22" s="4">
        <v>448.24000000000007</v>
      </c>
    </row>
    <row r="24" ht="15">
      <c r="A24" t="s">
        <v>74</v>
      </c>
    </row>
    <row r="25" ht="15">
      <c r="A25" t="s">
        <v>73</v>
      </c>
    </row>
    <row r="27" ht="15">
      <c r="A27" t="s">
        <v>29</v>
      </c>
    </row>
    <row r="28" ht="15">
      <c r="A28" t="s">
        <v>72</v>
      </c>
    </row>
    <row r="30" spans="1:2" ht="15">
      <c r="A30" s="12" t="s">
        <v>30</v>
      </c>
      <c r="B30" s="12"/>
    </row>
    <row r="31" ht="15">
      <c r="A31" t="s">
        <v>31</v>
      </c>
    </row>
    <row r="32" spans="1:10" ht="15">
      <c r="A32" s="1" t="s">
        <v>32</v>
      </c>
      <c r="B32" s="1"/>
      <c r="C32" s="1" t="s">
        <v>101</v>
      </c>
      <c r="E32" s="12" t="s">
        <v>97</v>
      </c>
      <c r="F32" s="12"/>
      <c r="G32" s="12"/>
      <c r="H32" s="12"/>
      <c r="I32" s="12"/>
      <c r="J32" s="12"/>
    </row>
    <row r="33" spans="1:10" ht="15">
      <c r="A33" s="1"/>
      <c r="B33" s="13">
        <v>1</v>
      </c>
      <c r="C33" s="1" t="s">
        <v>98</v>
      </c>
      <c r="E33" s="12" t="s">
        <v>33</v>
      </c>
      <c r="F33" s="12"/>
      <c r="G33" s="12"/>
      <c r="H33" s="12"/>
      <c r="I33" s="12"/>
      <c r="J33" s="12"/>
    </row>
    <row r="34" spans="1:3" ht="15">
      <c r="A34" s="1"/>
      <c r="B34" s="13">
        <v>0.8</v>
      </c>
      <c r="C34" s="1" t="s">
        <v>100</v>
      </c>
    </row>
    <row r="35" spans="1:3" ht="15">
      <c r="A35" s="1"/>
      <c r="B35" s="13">
        <v>0.6</v>
      </c>
      <c r="C35" s="1" t="s">
        <v>99</v>
      </c>
    </row>
    <row r="36" spans="1:3" ht="15">
      <c r="A36" s="1"/>
      <c r="B36" s="1"/>
      <c r="C36"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29" sqref="E29"/>
    </sheetView>
  </sheetViews>
  <sheetFormatPr defaultColWidth="9.140625" defaultRowHeight="15"/>
  <cols>
    <col min="1" max="1" width="7.7109375" style="0" customWidth="1"/>
    <col min="2" max="2" width="9.421875" style="0" customWidth="1"/>
    <col min="3" max="4" width="13.57421875" style="0" customWidth="1"/>
    <col min="5" max="5" width="11.57421875" style="0" customWidth="1"/>
    <col min="6" max="6" width="12.140625" style="0" customWidth="1"/>
  </cols>
  <sheetData>
    <row r="1" spans="1:8" ht="15">
      <c r="A1" s="3" t="s">
        <v>10</v>
      </c>
      <c r="B1" s="3" t="s">
        <v>85</v>
      </c>
      <c r="C1" s="3" t="s">
        <v>68</v>
      </c>
      <c r="D1" s="3" t="s">
        <v>69</v>
      </c>
      <c r="E1" s="3" t="s">
        <v>14</v>
      </c>
      <c r="F1" s="3" t="s">
        <v>103</v>
      </c>
      <c r="G1" s="6"/>
      <c r="H1" s="6"/>
    </row>
    <row r="2" spans="1:8" ht="15">
      <c r="A2" s="1" t="s">
        <v>15</v>
      </c>
      <c r="B2" s="24">
        <v>14</v>
      </c>
      <c r="C2" s="14">
        <v>41068</v>
      </c>
      <c r="D2" s="14">
        <v>41091</v>
      </c>
      <c r="E2" s="4">
        <v>0.41</v>
      </c>
      <c r="F2" s="4">
        <f>+E2</f>
        <v>0.41</v>
      </c>
      <c r="G2" s="6"/>
      <c r="H2" s="6"/>
    </row>
    <row r="3" spans="1:8" ht="15">
      <c r="A3" s="1" t="s">
        <v>15</v>
      </c>
      <c r="B3" s="24">
        <v>15</v>
      </c>
      <c r="C3" s="14">
        <v>41092</v>
      </c>
      <c r="D3" s="14">
        <v>41105</v>
      </c>
      <c r="E3" s="4">
        <v>3.7</v>
      </c>
      <c r="F3" s="4">
        <f>+E3+F2</f>
        <v>4.11</v>
      </c>
      <c r="G3" s="6"/>
      <c r="H3" s="6"/>
    </row>
    <row r="4" spans="1:8" ht="15">
      <c r="A4" s="1" t="s">
        <v>15</v>
      </c>
      <c r="B4" s="24">
        <v>16</v>
      </c>
      <c r="C4" s="14">
        <v>41106</v>
      </c>
      <c r="D4" s="14">
        <v>41119</v>
      </c>
      <c r="E4" s="4">
        <v>3.7</v>
      </c>
      <c r="F4" s="4">
        <f aca="true" t="shared" si="0" ref="F4:F28">+E4+F3</f>
        <v>7.8100000000000005</v>
      </c>
      <c r="G4" s="6"/>
      <c r="H4" s="6"/>
    </row>
    <row r="5" spans="1:8" ht="15">
      <c r="A5" s="1" t="s">
        <v>15</v>
      </c>
      <c r="B5" s="24">
        <v>17</v>
      </c>
      <c r="C5" s="14">
        <v>41120</v>
      </c>
      <c r="D5" s="14">
        <v>41133</v>
      </c>
      <c r="E5" s="4">
        <v>3.7</v>
      </c>
      <c r="F5" s="4">
        <f t="shared" si="0"/>
        <v>11.510000000000002</v>
      </c>
      <c r="G5" s="6"/>
      <c r="H5" s="6"/>
    </row>
    <row r="6" spans="1:8" ht="15">
      <c r="A6" s="1" t="s">
        <v>15</v>
      </c>
      <c r="B6" s="24">
        <v>18</v>
      </c>
      <c r="C6" s="14">
        <v>41134</v>
      </c>
      <c r="D6" s="14">
        <v>41147</v>
      </c>
      <c r="E6" s="4">
        <v>3.7</v>
      </c>
      <c r="F6" s="4">
        <f t="shared" si="0"/>
        <v>15.21</v>
      </c>
      <c r="G6" s="6"/>
      <c r="H6" s="6"/>
    </row>
    <row r="7" spans="1:8" ht="15">
      <c r="A7" s="1" t="s">
        <v>15</v>
      </c>
      <c r="B7" s="24">
        <v>19</v>
      </c>
      <c r="C7" s="14">
        <v>41148</v>
      </c>
      <c r="D7" s="14">
        <v>41161</v>
      </c>
      <c r="E7" s="4">
        <v>3.7</v>
      </c>
      <c r="F7" s="4">
        <f t="shared" si="0"/>
        <v>18.91</v>
      </c>
      <c r="G7" s="6"/>
      <c r="H7" s="6"/>
    </row>
    <row r="8" spans="1:8" ht="15">
      <c r="A8" s="1" t="s">
        <v>15</v>
      </c>
      <c r="B8" s="24">
        <v>20</v>
      </c>
      <c r="C8" s="14">
        <v>41162</v>
      </c>
      <c r="D8" s="14">
        <v>41175</v>
      </c>
      <c r="E8" s="4">
        <v>3.7</v>
      </c>
      <c r="F8" s="4">
        <f t="shared" si="0"/>
        <v>22.61</v>
      </c>
      <c r="G8" s="6"/>
      <c r="H8" s="6"/>
    </row>
    <row r="9" spans="1:8" ht="15">
      <c r="A9" s="1" t="s">
        <v>15</v>
      </c>
      <c r="B9" s="24">
        <v>21</v>
      </c>
      <c r="C9" s="14">
        <v>41176</v>
      </c>
      <c r="D9" s="14">
        <v>41189</v>
      </c>
      <c r="E9" s="4">
        <v>3.7</v>
      </c>
      <c r="F9" s="4">
        <f t="shared" si="0"/>
        <v>26.31</v>
      </c>
      <c r="G9" s="6"/>
      <c r="H9" s="6"/>
    </row>
    <row r="10" spans="1:8" ht="15">
      <c r="A10" s="1" t="s">
        <v>15</v>
      </c>
      <c r="B10" s="24">
        <v>22</v>
      </c>
      <c r="C10" s="14">
        <v>41190</v>
      </c>
      <c r="D10" s="14">
        <v>41203</v>
      </c>
      <c r="E10" s="4">
        <v>3.7</v>
      </c>
      <c r="F10" s="4">
        <f t="shared" si="0"/>
        <v>30.009999999999998</v>
      </c>
      <c r="G10" s="6"/>
      <c r="H10" s="6"/>
    </row>
    <row r="11" spans="1:8" ht="15">
      <c r="A11" s="1" t="s">
        <v>15</v>
      </c>
      <c r="B11" s="24">
        <v>23</v>
      </c>
      <c r="C11" s="14">
        <v>41204</v>
      </c>
      <c r="D11" s="14">
        <v>41217</v>
      </c>
      <c r="E11" s="4">
        <v>3.7</v>
      </c>
      <c r="F11" s="4">
        <f t="shared" si="0"/>
        <v>33.71</v>
      </c>
      <c r="G11" s="6"/>
      <c r="H11" s="6"/>
    </row>
    <row r="12" spans="1:8" ht="15">
      <c r="A12" s="1" t="s">
        <v>15</v>
      </c>
      <c r="B12" s="24">
        <v>24</v>
      </c>
      <c r="C12" s="14">
        <v>41218</v>
      </c>
      <c r="D12" s="14">
        <v>41231</v>
      </c>
      <c r="E12" s="4">
        <v>3.7</v>
      </c>
      <c r="F12" s="4">
        <f t="shared" si="0"/>
        <v>37.410000000000004</v>
      </c>
      <c r="G12" s="6"/>
      <c r="H12" s="6"/>
    </row>
    <row r="13" spans="1:8" ht="15">
      <c r="A13" s="1" t="s">
        <v>15</v>
      </c>
      <c r="B13" s="24">
        <v>25</v>
      </c>
      <c r="C13" s="14">
        <v>41232</v>
      </c>
      <c r="D13" s="14">
        <v>41245</v>
      </c>
      <c r="E13" s="4">
        <v>3.7</v>
      </c>
      <c r="F13" s="4">
        <f t="shared" si="0"/>
        <v>41.11000000000001</v>
      </c>
      <c r="G13" s="6"/>
      <c r="H13" s="6"/>
    </row>
    <row r="14" spans="1:8" ht="15">
      <c r="A14" s="1" t="s">
        <v>15</v>
      </c>
      <c r="B14" s="24">
        <v>26</v>
      </c>
      <c r="C14" s="14">
        <v>41246</v>
      </c>
      <c r="D14" s="14">
        <v>41259</v>
      </c>
      <c r="E14" s="4">
        <v>3.7</v>
      </c>
      <c r="F14" s="4">
        <f t="shared" si="0"/>
        <v>44.81000000000001</v>
      </c>
      <c r="G14" s="6"/>
      <c r="H14" s="6"/>
    </row>
    <row r="15" spans="1:8" ht="15">
      <c r="A15" s="1" t="s">
        <v>15</v>
      </c>
      <c r="B15" s="24">
        <v>1</v>
      </c>
      <c r="C15" s="14">
        <v>41260</v>
      </c>
      <c r="D15" s="14">
        <v>41273</v>
      </c>
      <c r="E15" s="4">
        <v>3.7</v>
      </c>
      <c r="F15" s="4">
        <f t="shared" si="0"/>
        <v>48.51000000000001</v>
      </c>
      <c r="G15" s="6"/>
      <c r="H15" s="6"/>
    </row>
    <row r="16" spans="1:8" ht="15">
      <c r="A16" s="1" t="s">
        <v>15</v>
      </c>
      <c r="B16" s="24">
        <v>2</v>
      </c>
      <c r="C16" s="14">
        <v>41274</v>
      </c>
      <c r="D16" s="14">
        <v>41287</v>
      </c>
      <c r="E16" s="4">
        <v>3.7</v>
      </c>
      <c r="F16" s="4">
        <f t="shared" si="0"/>
        <v>52.210000000000015</v>
      </c>
      <c r="G16" s="6"/>
      <c r="H16" s="6"/>
    </row>
    <row r="17" spans="1:8" ht="15">
      <c r="A17" s="1" t="s">
        <v>15</v>
      </c>
      <c r="B17" s="24">
        <v>3</v>
      </c>
      <c r="C17" s="14">
        <v>41288</v>
      </c>
      <c r="D17" s="14">
        <v>41301</v>
      </c>
      <c r="E17" s="4">
        <v>3.7</v>
      </c>
      <c r="F17" s="4">
        <f t="shared" si="0"/>
        <v>55.91000000000002</v>
      </c>
      <c r="G17" s="6"/>
      <c r="H17" s="6"/>
    </row>
    <row r="18" spans="1:8" ht="15">
      <c r="A18" s="1" t="s">
        <v>15</v>
      </c>
      <c r="B18" s="24">
        <v>4</v>
      </c>
      <c r="C18" s="14">
        <v>41302</v>
      </c>
      <c r="D18" s="14">
        <v>41315</v>
      </c>
      <c r="E18" s="4">
        <v>3.7</v>
      </c>
      <c r="F18" s="4">
        <f t="shared" si="0"/>
        <v>59.61000000000002</v>
      </c>
      <c r="G18" s="6"/>
      <c r="H18" s="6"/>
    </row>
    <row r="19" spans="1:8" ht="15">
      <c r="A19" s="1" t="s">
        <v>15</v>
      </c>
      <c r="B19" s="24">
        <v>5</v>
      </c>
      <c r="C19" s="14">
        <v>41316</v>
      </c>
      <c r="D19" s="14">
        <v>41329</v>
      </c>
      <c r="E19" s="4">
        <v>3.7</v>
      </c>
      <c r="F19" s="4">
        <f t="shared" si="0"/>
        <v>63.310000000000024</v>
      </c>
      <c r="G19" s="6"/>
      <c r="H19" s="6"/>
    </row>
    <row r="20" spans="1:8" ht="15">
      <c r="A20" s="1" t="s">
        <v>15</v>
      </c>
      <c r="B20" s="24">
        <v>6</v>
      </c>
      <c r="C20" s="14">
        <v>41330</v>
      </c>
      <c r="D20" s="14">
        <v>41343</v>
      </c>
      <c r="E20" s="4">
        <v>3.7</v>
      </c>
      <c r="F20" s="4">
        <f t="shared" si="0"/>
        <v>67.01000000000002</v>
      </c>
      <c r="G20" s="6"/>
      <c r="H20" s="6"/>
    </row>
    <row r="21" spans="1:8" ht="15">
      <c r="A21" s="1" t="s">
        <v>15</v>
      </c>
      <c r="B21" s="24">
        <v>7</v>
      </c>
      <c r="C21" s="14">
        <v>41344</v>
      </c>
      <c r="D21" s="14">
        <v>41357</v>
      </c>
      <c r="E21" s="4">
        <v>3.7</v>
      </c>
      <c r="F21" s="4">
        <f t="shared" si="0"/>
        <v>70.71000000000002</v>
      </c>
      <c r="G21" s="6"/>
      <c r="H21" s="6"/>
    </row>
    <row r="22" spans="1:8" ht="15">
      <c r="A22" s="1" t="s">
        <v>15</v>
      </c>
      <c r="B22" s="24">
        <v>8</v>
      </c>
      <c r="C22" s="14">
        <v>41358</v>
      </c>
      <c r="D22" s="14">
        <v>41371</v>
      </c>
      <c r="E22" s="4">
        <v>3.7</v>
      </c>
      <c r="F22" s="4">
        <f t="shared" si="0"/>
        <v>74.41000000000003</v>
      </c>
      <c r="G22" s="6"/>
      <c r="H22" s="6"/>
    </row>
    <row r="23" spans="1:8" ht="15">
      <c r="A23" s="1" t="s">
        <v>15</v>
      </c>
      <c r="B23" s="24">
        <v>9</v>
      </c>
      <c r="C23" s="14">
        <v>41372</v>
      </c>
      <c r="D23" s="14">
        <v>41385</v>
      </c>
      <c r="E23" s="4">
        <v>3.7</v>
      </c>
      <c r="F23" s="4">
        <f t="shared" si="0"/>
        <v>78.11000000000003</v>
      </c>
      <c r="G23" s="6"/>
      <c r="H23" s="6"/>
    </row>
    <row r="24" spans="1:8" ht="15">
      <c r="A24" s="1" t="s">
        <v>15</v>
      </c>
      <c r="B24" s="24">
        <v>10</v>
      </c>
      <c r="C24" s="14">
        <v>41386</v>
      </c>
      <c r="D24" s="14">
        <v>41399</v>
      </c>
      <c r="E24" s="4">
        <v>3.7</v>
      </c>
      <c r="F24" s="4">
        <f t="shared" si="0"/>
        <v>81.81000000000003</v>
      </c>
      <c r="G24" s="6"/>
      <c r="H24" s="6"/>
    </row>
    <row r="25" spans="1:8" ht="15">
      <c r="A25" s="1" t="s">
        <v>15</v>
      </c>
      <c r="B25" s="24">
        <v>11</v>
      </c>
      <c r="C25" s="14">
        <v>41400</v>
      </c>
      <c r="D25" s="14">
        <v>41413</v>
      </c>
      <c r="E25" s="4">
        <v>3.7</v>
      </c>
      <c r="F25" s="4">
        <f t="shared" si="0"/>
        <v>85.51000000000003</v>
      </c>
      <c r="G25" s="6"/>
      <c r="H25" s="6"/>
    </row>
    <row r="26" spans="1:8" ht="15">
      <c r="A26" s="1" t="s">
        <v>15</v>
      </c>
      <c r="B26" s="24">
        <v>12</v>
      </c>
      <c r="C26" s="14">
        <v>41414</v>
      </c>
      <c r="D26" s="14">
        <v>41427</v>
      </c>
      <c r="E26" s="4">
        <v>3.7</v>
      </c>
      <c r="F26" s="4">
        <f t="shared" si="0"/>
        <v>89.21000000000004</v>
      </c>
      <c r="G26" s="6"/>
      <c r="H26" s="6"/>
    </row>
    <row r="27" spans="1:8" ht="15">
      <c r="A27" s="1" t="s">
        <v>15</v>
      </c>
      <c r="B27" s="24">
        <v>13</v>
      </c>
      <c r="C27" s="14">
        <v>41428</v>
      </c>
      <c r="D27" s="14">
        <v>41441</v>
      </c>
      <c r="E27" s="4">
        <v>3.7</v>
      </c>
      <c r="F27" s="4">
        <f t="shared" si="0"/>
        <v>92.91000000000004</v>
      </c>
      <c r="G27" s="6"/>
      <c r="H27" s="6"/>
    </row>
    <row r="28" spans="1:8" ht="15">
      <c r="A28" s="1"/>
      <c r="B28" s="24">
        <v>14</v>
      </c>
      <c r="C28" s="26">
        <v>41442</v>
      </c>
      <c r="D28" s="14">
        <v>41455</v>
      </c>
      <c r="E28" s="4">
        <v>3.29</v>
      </c>
      <c r="F28" s="4">
        <f t="shared" si="0"/>
        <v>96.20000000000005</v>
      </c>
      <c r="G28" s="6"/>
      <c r="H28" s="6"/>
    </row>
    <row r="29" spans="1:8" ht="15">
      <c r="A29" s="5" t="s">
        <v>12</v>
      </c>
      <c r="C29" s="25"/>
      <c r="D29" s="25"/>
      <c r="E29" s="4">
        <f>SUM(E2:E28)</f>
        <v>96.20000000000005</v>
      </c>
      <c r="G29" s="6"/>
      <c r="H29" s="6"/>
    </row>
    <row r="30" spans="1:8" ht="15">
      <c r="A30" s="6"/>
      <c r="B30" s="6"/>
      <c r="E30" s="6"/>
      <c r="F30" s="6"/>
      <c r="G30" s="6"/>
      <c r="H30" s="6"/>
    </row>
    <row r="31" spans="1:8" ht="15">
      <c r="A31" s="6"/>
      <c r="B31" s="6"/>
      <c r="E31" s="6"/>
      <c r="F31" s="6"/>
      <c r="G31" s="6"/>
      <c r="H31"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BR35"/>
  <sheetViews>
    <sheetView tabSelected="1" zoomScalePageLayoutView="0" workbookViewId="0" topLeftCell="A1">
      <pane xSplit="21120" topLeftCell="V1" activePane="topLeft" state="split"/>
      <selection pane="topLeft" activeCell="A29" sqref="A29:IV29"/>
      <selection pane="topRight" activeCell="V1" sqref="V1"/>
    </sheetView>
  </sheetViews>
  <sheetFormatPr defaultColWidth="9.140625" defaultRowHeight="15"/>
  <cols>
    <col min="1" max="1" width="7.140625" style="0" customWidth="1"/>
    <col min="2" max="2" width="10.28125" style="30" customWidth="1"/>
    <col min="3" max="3" width="10.8515625" style="30" customWidth="1"/>
    <col min="4" max="4" width="10.140625" style="30" customWidth="1"/>
    <col min="5" max="5" width="9.140625" style="50" customWidth="1"/>
    <col min="6" max="6" width="12.57421875" style="30" customWidth="1"/>
    <col min="7" max="7" width="3.7109375" style="30" customWidth="1"/>
    <col min="8" max="8" width="9.140625" style="30" customWidth="1"/>
    <col min="9" max="9" width="13.140625" style="30" customWidth="1"/>
    <col min="10" max="10" width="4.57421875" style="30" customWidth="1"/>
    <col min="11" max="11" width="9.140625" style="30" customWidth="1"/>
    <col min="12" max="12" width="12.140625" style="30" customWidth="1"/>
    <col min="13" max="13" width="4.57421875" style="30" customWidth="1"/>
    <col min="14" max="14" width="9.140625" style="30" customWidth="1"/>
    <col min="15" max="15" width="12.00390625" style="30" customWidth="1"/>
    <col min="16" max="16" width="4.57421875" style="30" customWidth="1"/>
    <col min="17" max="17" width="9.140625" style="30" customWidth="1"/>
    <col min="18" max="18" width="13.00390625" style="30" customWidth="1"/>
    <col min="19" max="19" width="4.57421875" style="30" customWidth="1"/>
    <col min="20" max="20" width="9.140625" style="30" customWidth="1"/>
    <col min="21" max="21" width="12.7109375" style="30" customWidth="1"/>
    <col min="22" max="22" width="7.28125" style="30" customWidth="1"/>
    <col min="23" max="23" width="8.8515625" style="30" customWidth="1"/>
    <col min="24" max="24" width="9.140625" style="30" customWidth="1"/>
    <col min="25" max="25" width="12.7109375" style="30" customWidth="1"/>
    <col min="26" max="26" width="4.57421875" style="30" customWidth="1"/>
    <col min="27" max="27" width="9.140625" style="30" customWidth="1"/>
    <col min="28" max="28" width="12.57421875" style="30" customWidth="1"/>
    <col min="29" max="29" width="4.57421875" style="30" customWidth="1"/>
    <col min="30" max="30" width="9.140625" style="30" customWidth="1"/>
    <col min="31" max="31" width="13.140625" style="30" customWidth="1"/>
    <col min="32" max="32" width="4.57421875" style="30" customWidth="1"/>
    <col min="33" max="33" width="9.140625" style="30" customWidth="1"/>
    <col min="34" max="34" width="12.28125" style="30" customWidth="1"/>
    <col min="35" max="35" width="3.140625" style="30" customWidth="1"/>
    <col min="36" max="36" width="9.140625" style="30" customWidth="1"/>
    <col min="37" max="37" width="11.7109375" style="30" customWidth="1"/>
    <col min="38" max="38" width="3.28125" style="30" customWidth="1"/>
    <col min="39" max="39" width="9.140625" style="30" customWidth="1"/>
    <col min="40" max="40" width="12.140625" style="30" customWidth="1"/>
    <col min="41" max="41" width="6.8515625" style="30" customWidth="1"/>
    <col min="42" max="42" width="8.7109375" style="30" customWidth="1"/>
    <col min="43" max="43" width="9.140625" style="30" customWidth="1"/>
    <col min="44" max="44" width="12.7109375" style="30" customWidth="1"/>
    <col min="45" max="45" width="3.421875" style="30" customWidth="1"/>
    <col min="46" max="46" width="9.140625" style="30" customWidth="1"/>
    <col min="47" max="47" width="12.28125" style="30" customWidth="1"/>
    <col min="48" max="48" width="3.00390625" style="30" customWidth="1"/>
    <col min="49" max="49" width="9.140625" style="30" customWidth="1"/>
    <col min="50" max="50" width="12.8515625" style="30" customWidth="1"/>
    <col min="51" max="51" width="3.00390625" style="30" customWidth="1"/>
    <col min="52" max="52" width="9.140625" style="30" customWidth="1"/>
    <col min="53" max="53" width="12.28125" style="30" customWidth="1"/>
    <col min="54" max="54" width="3.57421875" style="30" customWidth="1"/>
    <col min="55" max="55" width="9.140625" style="30" customWidth="1"/>
    <col min="56" max="56" width="12.00390625" style="31" customWidth="1"/>
    <col min="57" max="57" width="6.140625" style="31" customWidth="1"/>
    <col min="58" max="58" width="8.8515625" style="31" customWidth="1"/>
    <col min="59" max="70" width="9.140625" style="31" customWidth="1"/>
  </cols>
  <sheetData>
    <row r="1" spans="1:58" ht="15">
      <c r="A1" s="9" t="s">
        <v>10</v>
      </c>
      <c r="B1" s="33" t="s">
        <v>86</v>
      </c>
      <c r="C1" s="34" t="s">
        <v>68</v>
      </c>
      <c r="D1" s="34" t="s">
        <v>69</v>
      </c>
      <c r="E1" s="35" t="s">
        <v>11</v>
      </c>
      <c r="F1" s="34" t="s">
        <v>103</v>
      </c>
      <c r="G1" s="34"/>
      <c r="H1" s="34" t="s">
        <v>11</v>
      </c>
      <c r="I1" s="34" t="s">
        <v>103</v>
      </c>
      <c r="J1" s="34"/>
      <c r="K1" s="34" t="s">
        <v>11</v>
      </c>
      <c r="L1" s="34" t="s">
        <v>103</v>
      </c>
      <c r="M1" s="34"/>
      <c r="N1" s="34" t="s">
        <v>11</v>
      </c>
      <c r="O1" s="34" t="s">
        <v>103</v>
      </c>
      <c r="P1" s="34"/>
      <c r="Q1" s="34" t="s">
        <v>11</v>
      </c>
      <c r="R1" s="34" t="s">
        <v>103</v>
      </c>
      <c r="S1" s="34"/>
      <c r="T1" s="34" t="s">
        <v>11</v>
      </c>
      <c r="U1" s="34" t="s">
        <v>103</v>
      </c>
      <c r="V1" s="33" t="s">
        <v>10</v>
      </c>
      <c r="W1" s="33" t="s">
        <v>86</v>
      </c>
      <c r="X1" s="35" t="s">
        <v>11</v>
      </c>
      <c r="Y1" s="34" t="s">
        <v>103</v>
      </c>
      <c r="Z1" s="34"/>
      <c r="AA1" s="34" t="s">
        <v>11</v>
      </c>
      <c r="AB1" s="34" t="s">
        <v>103</v>
      </c>
      <c r="AC1" s="34"/>
      <c r="AD1" s="34" t="s">
        <v>11</v>
      </c>
      <c r="AE1" s="34" t="s">
        <v>103</v>
      </c>
      <c r="AF1" s="34"/>
      <c r="AG1" s="34" t="s">
        <v>11</v>
      </c>
      <c r="AH1" s="34" t="s">
        <v>103</v>
      </c>
      <c r="AI1" s="34"/>
      <c r="AJ1" s="34" t="s">
        <v>11</v>
      </c>
      <c r="AK1" s="34" t="s">
        <v>103</v>
      </c>
      <c r="AL1" s="34"/>
      <c r="AM1" s="34" t="s">
        <v>11</v>
      </c>
      <c r="AN1" s="34" t="s">
        <v>103</v>
      </c>
      <c r="AO1" s="33" t="s">
        <v>10</v>
      </c>
      <c r="AP1" s="33" t="s">
        <v>86</v>
      </c>
      <c r="AQ1" s="34" t="s">
        <v>11</v>
      </c>
      <c r="AR1" s="34" t="s">
        <v>103</v>
      </c>
      <c r="AS1" s="34"/>
      <c r="AT1" s="34" t="s">
        <v>11</v>
      </c>
      <c r="AU1" s="34" t="s">
        <v>103</v>
      </c>
      <c r="AV1" s="34"/>
      <c r="AW1" s="35" t="s">
        <v>11</v>
      </c>
      <c r="AX1" s="34" t="s">
        <v>103</v>
      </c>
      <c r="AY1" s="34"/>
      <c r="AZ1" s="34" t="s">
        <v>11</v>
      </c>
      <c r="BA1" s="34" t="s">
        <v>103</v>
      </c>
      <c r="BB1" s="34"/>
      <c r="BC1" s="34" t="s">
        <v>11</v>
      </c>
      <c r="BD1" s="32" t="s">
        <v>103</v>
      </c>
      <c r="BE1" s="51" t="s">
        <v>10</v>
      </c>
      <c r="BF1" s="51" t="s">
        <v>86</v>
      </c>
    </row>
    <row r="2" spans="1:58" ht="15">
      <c r="A2" s="9" t="s">
        <v>15</v>
      </c>
      <c r="B2" s="33">
        <v>14</v>
      </c>
      <c r="C2" s="14">
        <v>41068</v>
      </c>
      <c r="D2" s="14">
        <v>41091</v>
      </c>
      <c r="E2" s="36">
        <v>0.41</v>
      </c>
      <c r="F2" s="36">
        <f>+E2</f>
        <v>0.41</v>
      </c>
      <c r="G2" s="35"/>
      <c r="H2" s="36">
        <v>0.44</v>
      </c>
      <c r="I2" s="37">
        <f>+H2</f>
        <v>0.44</v>
      </c>
      <c r="J2" s="34"/>
      <c r="K2" s="38">
        <v>0.47</v>
      </c>
      <c r="L2" s="39">
        <f>+K2</f>
        <v>0.47</v>
      </c>
      <c r="M2" s="34"/>
      <c r="N2" s="38">
        <v>0.51</v>
      </c>
      <c r="O2" s="39">
        <f>+N2</f>
        <v>0.51</v>
      </c>
      <c r="P2" s="34"/>
      <c r="Q2" s="38">
        <v>0.54</v>
      </c>
      <c r="R2" s="39">
        <f>+Q2</f>
        <v>0.54</v>
      </c>
      <c r="S2" s="34"/>
      <c r="T2" s="38">
        <v>0.58</v>
      </c>
      <c r="U2" s="39">
        <f>+T2</f>
        <v>0.58</v>
      </c>
      <c r="V2" s="33" t="s">
        <v>15</v>
      </c>
      <c r="W2" s="33">
        <v>14</v>
      </c>
      <c r="X2" s="36">
        <v>0.61</v>
      </c>
      <c r="Y2" s="39">
        <f>+X2</f>
        <v>0.61</v>
      </c>
      <c r="Z2" s="34"/>
      <c r="AA2" s="38">
        <v>0.64</v>
      </c>
      <c r="AB2" s="39">
        <f>+AA2</f>
        <v>0.64</v>
      </c>
      <c r="AC2" s="34"/>
      <c r="AD2" s="38">
        <v>0.68</v>
      </c>
      <c r="AE2" s="39">
        <f>+AD2</f>
        <v>0.68</v>
      </c>
      <c r="AF2" s="34"/>
      <c r="AG2" s="36">
        <v>0.71</v>
      </c>
      <c r="AH2" s="39">
        <f>+AG2</f>
        <v>0.71</v>
      </c>
      <c r="AI2" s="34"/>
      <c r="AJ2" s="38">
        <v>0.74</v>
      </c>
      <c r="AK2" s="39">
        <f>+AJ2</f>
        <v>0.74</v>
      </c>
      <c r="AL2" s="34"/>
      <c r="AM2" s="38">
        <v>0.78</v>
      </c>
      <c r="AN2" s="39">
        <f>+AM2</f>
        <v>0.78</v>
      </c>
      <c r="AO2" s="33" t="s">
        <v>15</v>
      </c>
      <c r="AP2" s="33">
        <v>14</v>
      </c>
      <c r="AQ2" s="38">
        <v>0.81</v>
      </c>
      <c r="AR2" s="39">
        <f>+AQ2</f>
        <v>0.81</v>
      </c>
      <c r="AS2" s="34"/>
      <c r="AT2" s="36">
        <v>0.85</v>
      </c>
      <c r="AU2" s="39">
        <f>+AT2</f>
        <v>0.85</v>
      </c>
      <c r="AV2" s="34"/>
      <c r="AW2" s="36">
        <v>0.88</v>
      </c>
      <c r="AX2" s="39">
        <f>+AW2</f>
        <v>0.88</v>
      </c>
      <c r="AY2" s="34"/>
      <c r="AZ2" s="38">
        <v>0.91</v>
      </c>
      <c r="BA2" s="39">
        <f>+AZ2</f>
        <v>0.91</v>
      </c>
      <c r="BB2" s="34"/>
      <c r="BC2" s="38">
        <v>0.95</v>
      </c>
      <c r="BD2" s="52">
        <f>+BC2</f>
        <v>0.95</v>
      </c>
      <c r="BE2" s="51" t="s">
        <v>15</v>
      </c>
      <c r="BF2" s="24">
        <v>14</v>
      </c>
    </row>
    <row r="3" spans="1:58" ht="15">
      <c r="A3" s="9" t="s">
        <v>15</v>
      </c>
      <c r="B3" s="33">
        <v>15</v>
      </c>
      <c r="C3" s="14">
        <v>41092</v>
      </c>
      <c r="D3" s="14">
        <v>41105</v>
      </c>
      <c r="E3" s="36">
        <v>3.7</v>
      </c>
      <c r="F3" s="36">
        <f>+E3+F2</f>
        <v>4.11</v>
      </c>
      <c r="G3" s="35"/>
      <c r="H3" s="36">
        <v>4</v>
      </c>
      <c r="I3" s="37">
        <f>+H3+I2</f>
        <v>4.44</v>
      </c>
      <c r="J3" s="34"/>
      <c r="K3" s="38">
        <v>4.31</v>
      </c>
      <c r="L3" s="39">
        <f>+K3+L2</f>
        <v>4.779999999999999</v>
      </c>
      <c r="M3" s="34"/>
      <c r="N3" s="38">
        <v>4.62</v>
      </c>
      <c r="O3" s="39">
        <f>+N3+O2</f>
        <v>5.13</v>
      </c>
      <c r="P3" s="34"/>
      <c r="Q3" s="38">
        <v>4.93</v>
      </c>
      <c r="R3" s="39">
        <f>+Q3+R2</f>
        <v>5.47</v>
      </c>
      <c r="S3" s="34"/>
      <c r="T3" s="38">
        <v>5.24</v>
      </c>
      <c r="U3" s="39">
        <f>+T3+U2</f>
        <v>5.82</v>
      </c>
      <c r="V3" s="33" t="s">
        <v>15</v>
      </c>
      <c r="W3" s="33">
        <v>15</v>
      </c>
      <c r="X3" s="36">
        <v>5.54</v>
      </c>
      <c r="Y3" s="39">
        <f>+X3+Y2</f>
        <v>6.15</v>
      </c>
      <c r="Z3" s="34"/>
      <c r="AA3" s="38">
        <v>5.85</v>
      </c>
      <c r="AB3" s="39">
        <f>+AA3+AB2</f>
        <v>6.489999999999999</v>
      </c>
      <c r="AC3" s="34"/>
      <c r="AD3" s="38">
        <v>6.16</v>
      </c>
      <c r="AE3" s="39">
        <f>+AD3+AE2</f>
        <v>6.84</v>
      </c>
      <c r="AF3" s="34"/>
      <c r="AG3" s="38">
        <v>6.47</v>
      </c>
      <c r="AH3" s="39">
        <f>+AG3+AH2</f>
        <v>7.18</v>
      </c>
      <c r="AI3" s="34"/>
      <c r="AJ3" s="38">
        <v>6.77</v>
      </c>
      <c r="AK3" s="39">
        <f>+AJ3+AK2</f>
        <v>7.51</v>
      </c>
      <c r="AL3" s="34"/>
      <c r="AM3" s="38">
        <v>7.08</v>
      </c>
      <c r="AN3" s="39">
        <f>+AM3+AN2</f>
        <v>7.86</v>
      </c>
      <c r="AO3" s="33" t="s">
        <v>15</v>
      </c>
      <c r="AP3" s="33">
        <v>15</v>
      </c>
      <c r="AQ3" s="38">
        <v>7.39</v>
      </c>
      <c r="AR3" s="39">
        <f>+AQ3+AR2</f>
        <v>8.2</v>
      </c>
      <c r="AS3" s="34"/>
      <c r="AT3" s="36">
        <v>7.7</v>
      </c>
      <c r="AU3" s="39">
        <f>+AT3+AU2</f>
        <v>8.55</v>
      </c>
      <c r="AV3" s="34"/>
      <c r="AW3" s="36">
        <v>8</v>
      </c>
      <c r="AX3" s="39">
        <f>+AW3+AX2</f>
        <v>8.88</v>
      </c>
      <c r="AY3" s="34"/>
      <c r="AZ3" s="38">
        <v>8.31</v>
      </c>
      <c r="BA3" s="39">
        <f>+AZ3+BA2</f>
        <v>9.22</v>
      </c>
      <c r="BB3" s="34"/>
      <c r="BC3" s="38">
        <v>8.62</v>
      </c>
      <c r="BD3" s="52">
        <f>+BC3+BD2</f>
        <v>9.569999999999999</v>
      </c>
      <c r="BE3" s="51" t="s">
        <v>15</v>
      </c>
      <c r="BF3" s="24">
        <v>15</v>
      </c>
    </row>
    <row r="4" spans="1:58" ht="15">
      <c r="A4" s="9" t="s">
        <v>15</v>
      </c>
      <c r="B4" s="33">
        <v>16</v>
      </c>
      <c r="C4" s="14">
        <v>41106</v>
      </c>
      <c r="D4" s="14">
        <v>41119</v>
      </c>
      <c r="E4" s="36">
        <v>3.7</v>
      </c>
      <c r="F4" s="36">
        <f aca="true" t="shared" si="0" ref="F4:F28">+E4+F3</f>
        <v>7.8100000000000005</v>
      </c>
      <c r="G4" s="35"/>
      <c r="H4" s="36">
        <v>4</v>
      </c>
      <c r="I4" s="37">
        <f aca="true" t="shared" si="1" ref="I4:I28">+H4+I3</f>
        <v>8.440000000000001</v>
      </c>
      <c r="J4" s="34"/>
      <c r="K4" s="38">
        <v>4.31</v>
      </c>
      <c r="L4" s="39">
        <f aca="true" t="shared" si="2" ref="L4:L28">+K4+L3</f>
        <v>9.09</v>
      </c>
      <c r="M4" s="34"/>
      <c r="N4" s="38">
        <v>4.62</v>
      </c>
      <c r="O4" s="39">
        <f aca="true" t="shared" si="3" ref="O4:O28">+N4+O3</f>
        <v>9.75</v>
      </c>
      <c r="P4" s="34"/>
      <c r="Q4" s="38">
        <v>4.93</v>
      </c>
      <c r="R4" s="39">
        <f aca="true" t="shared" si="4" ref="R4:R28">+Q4+R3</f>
        <v>10.399999999999999</v>
      </c>
      <c r="S4" s="34"/>
      <c r="T4" s="38">
        <v>5.24</v>
      </c>
      <c r="U4" s="39">
        <f aca="true" t="shared" si="5" ref="U4:U28">+T4+U3</f>
        <v>11.06</v>
      </c>
      <c r="V4" s="33" t="s">
        <v>15</v>
      </c>
      <c r="W4" s="33">
        <v>16</v>
      </c>
      <c r="X4" s="36">
        <v>5.54</v>
      </c>
      <c r="Y4" s="39">
        <f aca="true" t="shared" si="6" ref="Y4:Y28">+X4+Y3</f>
        <v>11.690000000000001</v>
      </c>
      <c r="Z4" s="34"/>
      <c r="AA4" s="38">
        <v>5.85</v>
      </c>
      <c r="AB4" s="39">
        <f aca="true" t="shared" si="7" ref="AB4:AB28">+AA4+AB3</f>
        <v>12.34</v>
      </c>
      <c r="AC4" s="34"/>
      <c r="AD4" s="38">
        <v>6.16</v>
      </c>
      <c r="AE4" s="39">
        <f aca="true" t="shared" si="8" ref="AE4:AE28">+AD4+AE3</f>
        <v>13</v>
      </c>
      <c r="AF4" s="34"/>
      <c r="AG4" s="38">
        <v>6.47</v>
      </c>
      <c r="AH4" s="39">
        <f aca="true" t="shared" si="9" ref="AH4:AH28">+AG4+AH3</f>
        <v>13.649999999999999</v>
      </c>
      <c r="AI4" s="34"/>
      <c r="AJ4" s="38">
        <v>6.77</v>
      </c>
      <c r="AK4" s="39">
        <f aca="true" t="shared" si="10" ref="AK4:AK28">+AJ4+AK3</f>
        <v>14.28</v>
      </c>
      <c r="AL4" s="34"/>
      <c r="AM4" s="38">
        <v>7.08</v>
      </c>
      <c r="AN4" s="39">
        <f aca="true" t="shared" si="11" ref="AN4:AN28">+AM4+AN3</f>
        <v>14.940000000000001</v>
      </c>
      <c r="AO4" s="33" t="s">
        <v>15</v>
      </c>
      <c r="AP4" s="33">
        <v>16</v>
      </c>
      <c r="AQ4" s="38">
        <v>7.39</v>
      </c>
      <c r="AR4" s="39">
        <f aca="true" t="shared" si="12" ref="AR4:AR28">+AQ4+AR3</f>
        <v>15.59</v>
      </c>
      <c r="AS4" s="34"/>
      <c r="AT4" s="36">
        <v>7.7</v>
      </c>
      <c r="AU4" s="39">
        <f aca="true" t="shared" si="13" ref="AU4:AU28">+AT4+AU3</f>
        <v>16.25</v>
      </c>
      <c r="AV4" s="34"/>
      <c r="AW4" s="36">
        <v>8</v>
      </c>
      <c r="AX4" s="39">
        <f aca="true" t="shared" si="14" ref="AX4:AX28">+AW4+AX3</f>
        <v>16.880000000000003</v>
      </c>
      <c r="AY4" s="34"/>
      <c r="AZ4" s="38">
        <v>8.31</v>
      </c>
      <c r="BA4" s="39">
        <f aca="true" t="shared" si="15" ref="BA4:BA28">+AZ4+BA3</f>
        <v>17.53</v>
      </c>
      <c r="BB4" s="34"/>
      <c r="BC4" s="38">
        <v>8.62</v>
      </c>
      <c r="BD4" s="52">
        <f aca="true" t="shared" si="16" ref="BD4:BD28">+BC4+BD3</f>
        <v>18.189999999999998</v>
      </c>
      <c r="BE4" s="51" t="s">
        <v>15</v>
      </c>
      <c r="BF4" s="24">
        <v>16</v>
      </c>
    </row>
    <row r="5" spans="1:58" ht="15">
      <c r="A5" s="9" t="s">
        <v>15</v>
      </c>
      <c r="B5" s="33">
        <v>17</v>
      </c>
      <c r="C5" s="14">
        <v>41120</v>
      </c>
      <c r="D5" s="14">
        <v>41133</v>
      </c>
      <c r="E5" s="36">
        <v>3.7</v>
      </c>
      <c r="F5" s="36">
        <f t="shared" si="0"/>
        <v>11.510000000000002</v>
      </c>
      <c r="G5" s="35"/>
      <c r="H5" s="36">
        <v>4</v>
      </c>
      <c r="I5" s="37">
        <f t="shared" si="1"/>
        <v>12.440000000000001</v>
      </c>
      <c r="J5" s="34"/>
      <c r="K5" s="38">
        <v>4.31</v>
      </c>
      <c r="L5" s="39">
        <f t="shared" si="2"/>
        <v>13.399999999999999</v>
      </c>
      <c r="M5" s="34"/>
      <c r="N5" s="38">
        <v>4.62</v>
      </c>
      <c r="O5" s="39">
        <f t="shared" si="3"/>
        <v>14.370000000000001</v>
      </c>
      <c r="P5" s="34"/>
      <c r="Q5" s="38">
        <v>4.93</v>
      </c>
      <c r="R5" s="39">
        <f t="shared" si="4"/>
        <v>15.329999999999998</v>
      </c>
      <c r="S5" s="34"/>
      <c r="T5" s="38">
        <v>5.24</v>
      </c>
      <c r="U5" s="39">
        <f t="shared" si="5"/>
        <v>16.3</v>
      </c>
      <c r="V5" s="33" t="s">
        <v>15</v>
      </c>
      <c r="W5" s="33">
        <v>17</v>
      </c>
      <c r="X5" s="36">
        <v>5.54</v>
      </c>
      <c r="Y5" s="39">
        <f t="shared" si="6"/>
        <v>17.23</v>
      </c>
      <c r="Z5" s="34"/>
      <c r="AA5" s="38">
        <v>5.85</v>
      </c>
      <c r="AB5" s="39">
        <f t="shared" si="7"/>
        <v>18.189999999999998</v>
      </c>
      <c r="AC5" s="34"/>
      <c r="AD5" s="38">
        <v>6.16</v>
      </c>
      <c r="AE5" s="39">
        <f t="shared" si="8"/>
        <v>19.16</v>
      </c>
      <c r="AF5" s="34"/>
      <c r="AG5" s="38">
        <v>6.47</v>
      </c>
      <c r="AH5" s="39">
        <f t="shared" si="9"/>
        <v>20.119999999999997</v>
      </c>
      <c r="AI5" s="34"/>
      <c r="AJ5" s="38">
        <v>6.77</v>
      </c>
      <c r="AK5" s="39">
        <f t="shared" si="10"/>
        <v>21.049999999999997</v>
      </c>
      <c r="AL5" s="34"/>
      <c r="AM5" s="38">
        <v>7.08</v>
      </c>
      <c r="AN5" s="39">
        <f t="shared" si="11"/>
        <v>22.020000000000003</v>
      </c>
      <c r="AO5" s="33" t="s">
        <v>15</v>
      </c>
      <c r="AP5" s="33">
        <v>17</v>
      </c>
      <c r="AQ5" s="38">
        <v>7.39</v>
      </c>
      <c r="AR5" s="39">
        <f t="shared" si="12"/>
        <v>22.98</v>
      </c>
      <c r="AS5" s="34"/>
      <c r="AT5" s="36">
        <v>7.7</v>
      </c>
      <c r="AU5" s="39">
        <f t="shared" si="13"/>
        <v>23.95</v>
      </c>
      <c r="AV5" s="34"/>
      <c r="AW5" s="36">
        <v>8</v>
      </c>
      <c r="AX5" s="39">
        <f t="shared" si="14"/>
        <v>24.880000000000003</v>
      </c>
      <c r="AY5" s="34"/>
      <c r="AZ5" s="38">
        <v>8.31</v>
      </c>
      <c r="BA5" s="39">
        <f t="shared" si="15"/>
        <v>25.840000000000003</v>
      </c>
      <c r="BB5" s="34"/>
      <c r="BC5" s="38">
        <v>8.62</v>
      </c>
      <c r="BD5" s="52">
        <f t="shared" si="16"/>
        <v>26.809999999999995</v>
      </c>
      <c r="BE5" s="51" t="s">
        <v>15</v>
      </c>
      <c r="BF5" s="24">
        <v>17</v>
      </c>
    </row>
    <row r="6" spans="1:58" ht="15">
      <c r="A6" s="9" t="s">
        <v>15</v>
      </c>
      <c r="B6" s="33">
        <v>18</v>
      </c>
      <c r="C6" s="14">
        <v>41134</v>
      </c>
      <c r="D6" s="14">
        <v>41147</v>
      </c>
      <c r="E6" s="36">
        <v>3.7</v>
      </c>
      <c r="F6" s="36">
        <f t="shared" si="0"/>
        <v>15.21</v>
      </c>
      <c r="G6" s="35"/>
      <c r="H6" s="36">
        <v>4</v>
      </c>
      <c r="I6" s="37">
        <f t="shared" si="1"/>
        <v>16.44</v>
      </c>
      <c r="J6" s="34"/>
      <c r="K6" s="38">
        <v>4.31</v>
      </c>
      <c r="L6" s="39">
        <f t="shared" si="2"/>
        <v>17.709999999999997</v>
      </c>
      <c r="M6" s="34"/>
      <c r="N6" s="38">
        <v>4.62</v>
      </c>
      <c r="O6" s="39">
        <f t="shared" si="3"/>
        <v>18.990000000000002</v>
      </c>
      <c r="P6" s="34"/>
      <c r="Q6" s="38">
        <v>4.93</v>
      </c>
      <c r="R6" s="39">
        <f t="shared" si="4"/>
        <v>20.259999999999998</v>
      </c>
      <c r="S6" s="34"/>
      <c r="T6" s="38">
        <v>5.24</v>
      </c>
      <c r="U6" s="39">
        <f t="shared" si="5"/>
        <v>21.54</v>
      </c>
      <c r="V6" s="33" t="s">
        <v>15</v>
      </c>
      <c r="W6" s="33">
        <v>18</v>
      </c>
      <c r="X6" s="36">
        <v>5.54</v>
      </c>
      <c r="Y6" s="39">
        <f t="shared" si="6"/>
        <v>22.77</v>
      </c>
      <c r="Z6" s="34"/>
      <c r="AA6" s="38">
        <v>5.85</v>
      </c>
      <c r="AB6" s="39">
        <f t="shared" si="7"/>
        <v>24.04</v>
      </c>
      <c r="AC6" s="34"/>
      <c r="AD6" s="38">
        <v>6.16</v>
      </c>
      <c r="AE6" s="39">
        <f t="shared" si="8"/>
        <v>25.32</v>
      </c>
      <c r="AF6" s="34"/>
      <c r="AG6" s="38">
        <v>6.47</v>
      </c>
      <c r="AH6" s="39">
        <f t="shared" si="9"/>
        <v>26.589999999999996</v>
      </c>
      <c r="AI6" s="34"/>
      <c r="AJ6" s="38">
        <v>6.77</v>
      </c>
      <c r="AK6" s="39">
        <f t="shared" si="10"/>
        <v>27.819999999999997</v>
      </c>
      <c r="AL6" s="34"/>
      <c r="AM6" s="38">
        <v>7.08</v>
      </c>
      <c r="AN6" s="39">
        <f t="shared" si="11"/>
        <v>29.1</v>
      </c>
      <c r="AO6" s="33" t="s">
        <v>15</v>
      </c>
      <c r="AP6" s="33">
        <v>18</v>
      </c>
      <c r="AQ6" s="38">
        <v>7.39</v>
      </c>
      <c r="AR6" s="39">
        <f t="shared" si="12"/>
        <v>30.37</v>
      </c>
      <c r="AS6" s="34"/>
      <c r="AT6" s="36">
        <v>7.7</v>
      </c>
      <c r="AU6" s="39">
        <f t="shared" si="13"/>
        <v>31.65</v>
      </c>
      <c r="AV6" s="34"/>
      <c r="AW6" s="36">
        <v>8</v>
      </c>
      <c r="AX6" s="39">
        <f t="shared" si="14"/>
        <v>32.88</v>
      </c>
      <c r="AY6" s="34"/>
      <c r="AZ6" s="38">
        <v>8.31</v>
      </c>
      <c r="BA6" s="39">
        <f t="shared" si="15"/>
        <v>34.150000000000006</v>
      </c>
      <c r="BB6" s="34"/>
      <c r="BC6" s="38">
        <v>8.62</v>
      </c>
      <c r="BD6" s="52">
        <f t="shared" si="16"/>
        <v>35.42999999999999</v>
      </c>
      <c r="BE6" s="51" t="s">
        <v>15</v>
      </c>
      <c r="BF6" s="24">
        <v>18</v>
      </c>
    </row>
    <row r="7" spans="1:58" ht="15">
      <c r="A7" s="9" t="s">
        <v>15</v>
      </c>
      <c r="B7" s="33">
        <v>19</v>
      </c>
      <c r="C7" s="14">
        <v>41148</v>
      </c>
      <c r="D7" s="14">
        <v>41161</v>
      </c>
      <c r="E7" s="36">
        <v>3.7</v>
      </c>
      <c r="F7" s="36">
        <f t="shared" si="0"/>
        <v>18.91</v>
      </c>
      <c r="G7" s="35"/>
      <c r="H7" s="36">
        <v>4</v>
      </c>
      <c r="I7" s="37">
        <f t="shared" si="1"/>
        <v>20.44</v>
      </c>
      <c r="J7" s="34"/>
      <c r="K7" s="38">
        <v>4.31</v>
      </c>
      <c r="L7" s="39">
        <f t="shared" si="2"/>
        <v>22.019999999999996</v>
      </c>
      <c r="M7" s="34"/>
      <c r="N7" s="38">
        <v>4.62</v>
      </c>
      <c r="O7" s="39">
        <f t="shared" si="3"/>
        <v>23.610000000000003</v>
      </c>
      <c r="P7" s="34"/>
      <c r="Q7" s="38">
        <v>4.93</v>
      </c>
      <c r="R7" s="39">
        <f t="shared" si="4"/>
        <v>25.189999999999998</v>
      </c>
      <c r="S7" s="34"/>
      <c r="T7" s="38">
        <v>5.24</v>
      </c>
      <c r="U7" s="39">
        <f t="shared" si="5"/>
        <v>26.78</v>
      </c>
      <c r="V7" s="33" t="s">
        <v>15</v>
      </c>
      <c r="W7" s="33">
        <v>19</v>
      </c>
      <c r="X7" s="36">
        <v>5.54</v>
      </c>
      <c r="Y7" s="39">
        <f t="shared" si="6"/>
        <v>28.31</v>
      </c>
      <c r="Z7" s="34"/>
      <c r="AA7" s="38">
        <v>5.85</v>
      </c>
      <c r="AB7" s="39">
        <f t="shared" si="7"/>
        <v>29.89</v>
      </c>
      <c r="AC7" s="34"/>
      <c r="AD7" s="38">
        <v>6.16</v>
      </c>
      <c r="AE7" s="39">
        <f t="shared" si="8"/>
        <v>31.48</v>
      </c>
      <c r="AF7" s="34"/>
      <c r="AG7" s="38">
        <v>6.47</v>
      </c>
      <c r="AH7" s="39">
        <f t="shared" si="9"/>
        <v>33.059999999999995</v>
      </c>
      <c r="AI7" s="34"/>
      <c r="AJ7" s="38">
        <v>6.77</v>
      </c>
      <c r="AK7" s="39">
        <f t="shared" si="10"/>
        <v>34.589999999999996</v>
      </c>
      <c r="AL7" s="34"/>
      <c r="AM7" s="38">
        <v>7.08</v>
      </c>
      <c r="AN7" s="39">
        <f t="shared" si="11"/>
        <v>36.18</v>
      </c>
      <c r="AO7" s="33" t="s">
        <v>15</v>
      </c>
      <c r="AP7" s="33">
        <v>19</v>
      </c>
      <c r="AQ7" s="38">
        <v>7.39</v>
      </c>
      <c r="AR7" s="39">
        <f t="shared" si="12"/>
        <v>37.76</v>
      </c>
      <c r="AS7" s="34"/>
      <c r="AT7" s="36">
        <v>7.7</v>
      </c>
      <c r="AU7" s="39">
        <f t="shared" si="13"/>
        <v>39.35</v>
      </c>
      <c r="AV7" s="34"/>
      <c r="AW7" s="36">
        <v>8</v>
      </c>
      <c r="AX7" s="39">
        <f t="shared" si="14"/>
        <v>40.88</v>
      </c>
      <c r="AY7" s="34"/>
      <c r="AZ7" s="38">
        <v>8.31</v>
      </c>
      <c r="BA7" s="39">
        <f t="shared" si="15"/>
        <v>42.46000000000001</v>
      </c>
      <c r="BB7" s="34"/>
      <c r="BC7" s="38">
        <v>8.62</v>
      </c>
      <c r="BD7" s="52">
        <f t="shared" si="16"/>
        <v>44.04999999999999</v>
      </c>
      <c r="BE7" s="51" t="s">
        <v>15</v>
      </c>
      <c r="BF7" s="24">
        <v>19</v>
      </c>
    </row>
    <row r="8" spans="1:58" ht="15">
      <c r="A8" s="9" t="s">
        <v>15</v>
      </c>
      <c r="B8" s="33">
        <v>20</v>
      </c>
      <c r="C8" s="14">
        <v>41162</v>
      </c>
      <c r="D8" s="14">
        <v>41175</v>
      </c>
      <c r="E8" s="36">
        <v>3.7</v>
      </c>
      <c r="F8" s="36">
        <f t="shared" si="0"/>
        <v>22.61</v>
      </c>
      <c r="G8" s="35"/>
      <c r="H8" s="36">
        <v>4</v>
      </c>
      <c r="I8" s="37">
        <f t="shared" si="1"/>
        <v>24.44</v>
      </c>
      <c r="J8" s="34"/>
      <c r="K8" s="38">
        <v>4.31</v>
      </c>
      <c r="L8" s="39">
        <f t="shared" si="2"/>
        <v>26.329999999999995</v>
      </c>
      <c r="M8" s="34"/>
      <c r="N8" s="38">
        <v>4.62</v>
      </c>
      <c r="O8" s="39">
        <f t="shared" si="3"/>
        <v>28.230000000000004</v>
      </c>
      <c r="P8" s="34"/>
      <c r="Q8" s="38">
        <v>4.93</v>
      </c>
      <c r="R8" s="39">
        <f t="shared" si="4"/>
        <v>30.119999999999997</v>
      </c>
      <c r="S8" s="34"/>
      <c r="T8" s="38">
        <v>5.24</v>
      </c>
      <c r="U8" s="39">
        <f t="shared" si="5"/>
        <v>32.02</v>
      </c>
      <c r="V8" s="33" t="s">
        <v>15</v>
      </c>
      <c r="W8" s="33">
        <v>20</v>
      </c>
      <c r="X8" s="36">
        <v>5.54</v>
      </c>
      <c r="Y8" s="39">
        <f t="shared" si="6"/>
        <v>33.85</v>
      </c>
      <c r="Z8" s="34"/>
      <c r="AA8" s="38">
        <v>5.85</v>
      </c>
      <c r="AB8" s="39">
        <f t="shared" si="7"/>
        <v>35.74</v>
      </c>
      <c r="AC8" s="34"/>
      <c r="AD8" s="38">
        <v>6.16</v>
      </c>
      <c r="AE8" s="39">
        <f t="shared" si="8"/>
        <v>37.64</v>
      </c>
      <c r="AF8" s="34"/>
      <c r="AG8" s="38">
        <v>6.47</v>
      </c>
      <c r="AH8" s="39">
        <f t="shared" si="9"/>
        <v>39.529999999999994</v>
      </c>
      <c r="AI8" s="34"/>
      <c r="AJ8" s="38">
        <v>6.77</v>
      </c>
      <c r="AK8" s="39">
        <f t="shared" si="10"/>
        <v>41.36</v>
      </c>
      <c r="AL8" s="34"/>
      <c r="AM8" s="38">
        <v>7.08</v>
      </c>
      <c r="AN8" s="39">
        <f t="shared" si="11"/>
        <v>43.26</v>
      </c>
      <c r="AO8" s="33" t="s">
        <v>15</v>
      </c>
      <c r="AP8" s="33">
        <v>20</v>
      </c>
      <c r="AQ8" s="38">
        <v>7.39</v>
      </c>
      <c r="AR8" s="39">
        <f t="shared" si="12"/>
        <v>45.15</v>
      </c>
      <c r="AS8" s="34"/>
      <c r="AT8" s="36">
        <v>7.7</v>
      </c>
      <c r="AU8" s="39">
        <f t="shared" si="13"/>
        <v>47.050000000000004</v>
      </c>
      <c r="AV8" s="34"/>
      <c r="AW8" s="36">
        <v>8</v>
      </c>
      <c r="AX8" s="39">
        <f t="shared" si="14"/>
        <v>48.88</v>
      </c>
      <c r="AY8" s="34"/>
      <c r="AZ8" s="38">
        <v>8.31</v>
      </c>
      <c r="BA8" s="39">
        <f t="shared" si="15"/>
        <v>50.77000000000001</v>
      </c>
      <c r="BB8" s="34"/>
      <c r="BC8" s="38">
        <v>8.62</v>
      </c>
      <c r="BD8" s="52">
        <f t="shared" si="16"/>
        <v>52.66999999999999</v>
      </c>
      <c r="BE8" s="51" t="s">
        <v>15</v>
      </c>
      <c r="BF8" s="24">
        <v>20</v>
      </c>
    </row>
    <row r="9" spans="1:58" ht="15">
      <c r="A9" s="9" t="s">
        <v>15</v>
      </c>
      <c r="B9" s="33">
        <v>21</v>
      </c>
      <c r="C9" s="14">
        <v>41176</v>
      </c>
      <c r="D9" s="14">
        <v>41189</v>
      </c>
      <c r="E9" s="36">
        <v>3.7</v>
      </c>
      <c r="F9" s="36">
        <f t="shared" si="0"/>
        <v>26.31</v>
      </c>
      <c r="G9" s="35"/>
      <c r="H9" s="36">
        <v>4</v>
      </c>
      <c r="I9" s="37">
        <f t="shared" si="1"/>
        <v>28.44</v>
      </c>
      <c r="J9" s="34"/>
      <c r="K9" s="38">
        <v>4.31</v>
      </c>
      <c r="L9" s="39">
        <f t="shared" si="2"/>
        <v>30.639999999999993</v>
      </c>
      <c r="M9" s="34"/>
      <c r="N9" s="38">
        <v>4.62</v>
      </c>
      <c r="O9" s="39">
        <f t="shared" si="3"/>
        <v>32.85</v>
      </c>
      <c r="P9" s="34"/>
      <c r="Q9" s="38">
        <v>4.93</v>
      </c>
      <c r="R9" s="39">
        <f t="shared" si="4"/>
        <v>35.05</v>
      </c>
      <c r="S9" s="34"/>
      <c r="T9" s="38">
        <v>5.24</v>
      </c>
      <c r="U9" s="39">
        <f t="shared" si="5"/>
        <v>37.260000000000005</v>
      </c>
      <c r="V9" s="33" t="s">
        <v>15</v>
      </c>
      <c r="W9" s="33">
        <v>21</v>
      </c>
      <c r="X9" s="36">
        <v>5.54</v>
      </c>
      <c r="Y9" s="39">
        <f t="shared" si="6"/>
        <v>39.39</v>
      </c>
      <c r="Z9" s="34"/>
      <c r="AA9" s="38">
        <v>5.85</v>
      </c>
      <c r="AB9" s="39">
        <f t="shared" si="7"/>
        <v>41.59</v>
      </c>
      <c r="AC9" s="34"/>
      <c r="AD9" s="38">
        <v>6.16</v>
      </c>
      <c r="AE9" s="39">
        <f t="shared" si="8"/>
        <v>43.8</v>
      </c>
      <c r="AF9" s="34"/>
      <c r="AG9" s="38">
        <v>6.47</v>
      </c>
      <c r="AH9" s="39">
        <f t="shared" si="9"/>
        <v>45.99999999999999</v>
      </c>
      <c r="AI9" s="34"/>
      <c r="AJ9" s="38">
        <v>6.77</v>
      </c>
      <c r="AK9" s="39">
        <f t="shared" si="10"/>
        <v>48.129999999999995</v>
      </c>
      <c r="AL9" s="34"/>
      <c r="AM9" s="38">
        <v>7.08</v>
      </c>
      <c r="AN9" s="39">
        <f t="shared" si="11"/>
        <v>50.339999999999996</v>
      </c>
      <c r="AO9" s="33" t="s">
        <v>15</v>
      </c>
      <c r="AP9" s="33">
        <v>21</v>
      </c>
      <c r="AQ9" s="38">
        <v>7.39</v>
      </c>
      <c r="AR9" s="39">
        <f t="shared" si="12"/>
        <v>52.54</v>
      </c>
      <c r="AS9" s="34"/>
      <c r="AT9" s="36">
        <v>7.7</v>
      </c>
      <c r="AU9" s="39">
        <f t="shared" si="13"/>
        <v>54.75000000000001</v>
      </c>
      <c r="AV9" s="34"/>
      <c r="AW9" s="36">
        <v>8</v>
      </c>
      <c r="AX9" s="39">
        <f t="shared" si="14"/>
        <v>56.88</v>
      </c>
      <c r="AY9" s="34"/>
      <c r="AZ9" s="38">
        <v>8.31</v>
      </c>
      <c r="BA9" s="39">
        <f t="shared" si="15"/>
        <v>59.08000000000001</v>
      </c>
      <c r="BB9" s="34"/>
      <c r="BC9" s="38">
        <v>8.62</v>
      </c>
      <c r="BD9" s="52">
        <f t="shared" si="16"/>
        <v>61.289999999999985</v>
      </c>
      <c r="BE9" s="51" t="s">
        <v>15</v>
      </c>
      <c r="BF9" s="24">
        <v>21</v>
      </c>
    </row>
    <row r="10" spans="1:58" ht="15">
      <c r="A10" s="9" t="s">
        <v>15</v>
      </c>
      <c r="B10" s="33">
        <v>22</v>
      </c>
      <c r="C10" s="14">
        <v>41190</v>
      </c>
      <c r="D10" s="14">
        <v>41203</v>
      </c>
      <c r="E10" s="36">
        <v>3.7</v>
      </c>
      <c r="F10" s="36">
        <f t="shared" si="0"/>
        <v>30.009999999999998</v>
      </c>
      <c r="G10" s="35"/>
      <c r="H10" s="36">
        <v>4</v>
      </c>
      <c r="I10" s="37">
        <f t="shared" si="1"/>
        <v>32.44</v>
      </c>
      <c r="J10" s="34"/>
      <c r="K10" s="38">
        <v>4.31</v>
      </c>
      <c r="L10" s="39">
        <f t="shared" si="2"/>
        <v>34.949999999999996</v>
      </c>
      <c r="M10" s="34"/>
      <c r="N10" s="38">
        <v>4.62</v>
      </c>
      <c r="O10" s="39">
        <f t="shared" si="3"/>
        <v>37.47</v>
      </c>
      <c r="P10" s="34"/>
      <c r="Q10" s="38">
        <v>4.93</v>
      </c>
      <c r="R10" s="39">
        <f t="shared" si="4"/>
        <v>39.98</v>
      </c>
      <c r="S10" s="34"/>
      <c r="T10" s="38">
        <v>5.24</v>
      </c>
      <c r="U10" s="39">
        <f t="shared" si="5"/>
        <v>42.50000000000001</v>
      </c>
      <c r="V10" s="33" t="s">
        <v>15</v>
      </c>
      <c r="W10" s="33">
        <v>22</v>
      </c>
      <c r="X10" s="36">
        <v>5.54</v>
      </c>
      <c r="Y10" s="39">
        <f t="shared" si="6"/>
        <v>44.93</v>
      </c>
      <c r="Z10" s="34"/>
      <c r="AA10" s="38">
        <v>5.85</v>
      </c>
      <c r="AB10" s="39">
        <f t="shared" si="7"/>
        <v>47.440000000000005</v>
      </c>
      <c r="AC10" s="34"/>
      <c r="AD10" s="38">
        <v>6.16</v>
      </c>
      <c r="AE10" s="39">
        <f t="shared" si="8"/>
        <v>49.959999999999994</v>
      </c>
      <c r="AF10" s="34"/>
      <c r="AG10" s="38">
        <v>6.47</v>
      </c>
      <c r="AH10" s="39">
        <f t="shared" si="9"/>
        <v>52.46999999999999</v>
      </c>
      <c r="AI10" s="34"/>
      <c r="AJ10" s="38">
        <v>6.77</v>
      </c>
      <c r="AK10" s="39">
        <f t="shared" si="10"/>
        <v>54.89999999999999</v>
      </c>
      <c r="AL10" s="34"/>
      <c r="AM10" s="38">
        <v>7.08</v>
      </c>
      <c r="AN10" s="39">
        <f t="shared" si="11"/>
        <v>57.419999999999995</v>
      </c>
      <c r="AO10" s="33" t="s">
        <v>15</v>
      </c>
      <c r="AP10" s="33">
        <v>22</v>
      </c>
      <c r="AQ10" s="38">
        <v>7.39</v>
      </c>
      <c r="AR10" s="39">
        <f t="shared" si="12"/>
        <v>59.93</v>
      </c>
      <c r="AS10" s="34"/>
      <c r="AT10" s="36">
        <v>7.7</v>
      </c>
      <c r="AU10" s="39">
        <f t="shared" si="13"/>
        <v>62.45000000000001</v>
      </c>
      <c r="AV10" s="34"/>
      <c r="AW10" s="36">
        <v>8</v>
      </c>
      <c r="AX10" s="39">
        <f t="shared" si="14"/>
        <v>64.88</v>
      </c>
      <c r="AY10" s="34"/>
      <c r="AZ10" s="38">
        <v>8.31</v>
      </c>
      <c r="BA10" s="39">
        <f t="shared" si="15"/>
        <v>67.39000000000001</v>
      </c>
      <c r="BB10" s="34"/>
      <c r="BC10" s="38">
        <v>8.62</v>
      </c>
      <c r="BD10" s="52">
        <f t="shared" si="16"/>
        <v>69.90999999999998</v>
      </c>
      <c r="BE10" s="51" t="s">
        <v>15</v>
      </c>
      <c r="BF10" s="24">
        <v>22</v>
      </c>
    </row>
    <row r="11" spans="1:58" ht="15">
      <c r="A11" s="9" t="s">
        <v>15</v>
      </c>
      <c r="B11" s="33">
        <v>23</v>
      </c>
      <c r="C11" s="14">
        <v>41204</v>
      </c>
      <c r="D11" s="14">
        <v>41217</v>
      </c>
      <c r="E11" s="36">
        <v>3.7</v>
      </c>
      <c r="F11" s="36">
        <f t="shared" si="0"/>
        <v>33.71</v>
      </c>
      <c r="G11" s="35"/>
      <c r="H11" s="36">
        <v>4</v>
      </c>
      <c r="I11" s="37">
        <f t="shared" si="1"/>
        <v>36.44</v>
      </c>
      <c r="J11" s="34"/>
      <c r="K11" s="38">
        <v>4.31</v>
      </c>
      <c r="L11" s="39">
        <f t="shared" si="2"/>
        <v>39.26</v>
      </c>
      <c r="M11" s="34"/>
      <c r="N11" s="38">
        <v>4.62</v>
      </c>
      <c r="O11" s="39">
        <f t="shared" si="3"/>
        <v>42.089999999999996</v>
      </c>
      <c r="P11" s="34"/>
      <c r="Q11" s="38">
        <v>4.93</v>
      </c>
      <c r="R11" s="39">
        <f t="shared" si="4"/>
        <v>44.91</v>
      </c>
      <c r="S11" s="34"/>
      <c r="T11" s="38">
        <v>5.24</v>
      </c>
      <c r="U11" s="39">
        <f t="shared" si="5"/>
        <v>47.74000000000001</v>
      </c>
      <c r="V11" s="33" t="s">
        <v>15</v>
      </c>
      <c r="W11" s="33">
        <v>23</v>
      </c>
      <c r="X11" s="36">
        <v>5.54</v>
      </c>
      <c r="Y11" s="39">
        <f t="shared" si="6"/>
        <v>50.47</v>
      </c>
      <c r="Z11" s="34"/>
      <c r="AA11" s="38">
        <v>5.85</v>
      </c>
      <c r="AB11" s="39">
        <f t="shared" si="7"/>
        <v>53.290000000000006</v>
      </c>
      <c r="AC11" s="34"/>
      <c r="AD11" s="38">
        <v>6.16</v>
      </c>
      <c r="AE11" s="39">
        <f t="shared" si="8"/>
        <v>56.11999999999999</v>
      </c>
      <c r="AF11" s="34"/>
      <c r="AG11" s="38">
        <v>6.47</v>
      </c>
      <c r="AH11" s="39">
        <f t="shared" si="9"/>
        <v>58.93999999999999</v>
      </c>
      <c r="AI11" s="34"/>
      <c r="AJ11" s="38">
        <v>6.77</v>
      </c>
      <c r="AK11" s="39">
        <f t="shared" si="10"/>
        <v>61.66999999999999</v>
      </c>
      <c r="AL11" s="34"/>
      <c r="AM11" s="38">
        <v>7.08</v>
      </c>
      <c r="AN11" s="39">
        <f t="shared" si="11"/>
        <v>64.5</v>
      </c>
      <c r="AO11" s="33" t="s">
        <v>15</v>
      </c>
      <c r="AP11" s="33">
        <v>23</v>
      </c>
      <c r="AQ11" s="38">
        <v>7.39</v>
      </c>
      <c r="AR11" s="39">
        <f t="shared" si="12"/>
        <v>67.32</v>
      </c>
      <c r="AS11" s="34"/>
      <c r="AT11" s="36">
        <v>7.7</v>
      </c>
      <c r="AU11" s="39">
        <f t="shared" si="13"/>
        <v>70.15</v>
      </c>
      <c r="AV11" s="34"/>
      <c r="AW11" s="36">
        <v>8</v>
      </c>
      <c r="AX11" s="39">
        <f t="shared" si="14"/>
        <v>72.88</v>
      </c>
      <c r="AY11" s="34"/>
      <c r="AZ11" s="38">
        <v>8.31</v>
      </c>
      <c r="BA11" s="39">
        <f t="shared" si="15"/>
        <v>75.70000000000002</v>
      </c>
      <c r="BB11" s="34"/>
      <c r="BC11" s="38">
        <v>8.62</v>
      </c>
      <c r="BD11" s="52">
        <f t="shared" si="16"/>
        <v>78.52999999999999</v>
      </c>
      <c r="BE11" s="51" t="s">
        <v>15</v>
      </c>
      <c r="BF11" s="24">
        <v>23</v>
      </c>
    </row>
    <row r="12" spans="1:58" ht="15">
      <c r="A12" s="9" t="s">
        <v>15</v>
      </c>
      <c r="B12" s="33">
        <v>24</v>
      </c>
      <c r="C12" s="14">
        <v>41218</v>
      </c>
      <c r="D12" s="14">
        <v>41231</v>
      </c>
      <c r="E12" s="36">
        <v>3.7</v>
      </c>
      <c r="F12" s="36">
        <f t="shared" si="0"/>
        <v>37.410000000000004</v>
      </c>
      <c r="G12" s="35"/>
      <c r="H12" s="36">
        <v>4</v>
      </c>
      <c r="I12" s="37">
        <f t="shared" si="1"/>
        <v>40.44</v>
      </c>
      <c r="J12" s="34"/>
      <c r="K12" s="38">
        <v>4.31</v>
      </c>
      <c r="L12" s="39">
        <f t="shared" si="2"/>
        <v>43.57</v>
      </c>
      <c r="M12" s="34"/>
      <c r="N12" s="38">
        <v>4.62</v>
      </c>
      <c r="O12" s="39">
        <f t="shared" si="3"/>
        <v>46.709999999999994</v>
      </c>
      <c r="P12" s="34"/>
      <c r="Q12" s="38">
        <v>4.93</v>
      </c>
      <c r="R12" s="39">
        <f t="shared" si="4"/>
        <v>49.839999999999996</v>
      </c>
      <c r="S12" s="34"/>
      <c r="T12" s="38">
        <v>5.24</v>
      </c>
      <c r="U12" s="39">
        <f t="shared" si="5"/>
        <v>52.98000000000001</v>
      </c>
      <c r="V12" s="33" t="s">
        <v>15</v>
      </c>
      <c r="W12" s="33">
        <v>24</v>
      </c>
      <c r="X12" s="36">
        <v>5.54</v>
      </c>
      <c r="Y12" s="39">
        <f t="shared" si="6"/>
        <v>56.01</v>
      </c>
      <c r="Z12" s="34"/>
      <c r="AA12" s="38">
        <v>5.85</v>
      </c>
      <c r="AB12" s="39">
        <f t="shared" si="7"/>
        <v>59.14000000000001</v>
      </c>
      <c r="AC12" s="34"/>
      <c r="AD12" s="38">
        <v>6.16</v>
      </c>
      <c r="AE12" s="39">
        <f t="shared" si="8"/>
        <v>62.27999999999999</v>
      </c>
      <c r="AF12" s="34"/>
      <c r="AG12" s="38">
        <v>6.47</v>
      </c>
      <c r="AH12" s="39">
        <f t="shared" si="9"/>
        <v>65.41</v>
      </c>
      <c r="AI12" s="34"/>
      <c r="AJ12" s="38">
        <v>6.77</v>
      </c>
      <c r="AK12" s="39">
        <f t="shared" si="10"/>
        <v>68.43999999999998</v>
      </c>
      <c r="AL12" s="34"/>
      <c r="AM12" s="38">
        <v>7.08</v>
      </c>
      <c r="AN12" s="39">
        <f t="shared" si="11"/>
        <v>71.58</v>
      </c>
      <c r="AO12" s="33" t="s">
        <v>15</v>
      </c>
      <c r="AP12" s="33">
        <v>24</v>
      </c>
      <c r="AQ12" s="38">
        <v>7.39</v>
      </c>
      <c r="AR12" s="39">
        <f t="shared" si="12"/>
        <v>74.71</v>
      </c>
      <c r="AS12" s="34"/>
      <c r="AT12" s="36">
        <v>7.7</v>
      </c>
      <c r="AU12" s="39">
        <f t="shared" si="13"/>
        <v>77.85000000000001</v>
      </c>
      <c r="AV12" s="34"/>
      <c r="AW12" s="36">
        <v>8</v>
      </c>
      <c r="AX12" s="39">
        <f t="shared" si="14"/>
        <v>80.88</v>
      </c>
      <c r="AY12" s="34"/>
      <c r="AZ12" s="38">
        <v>8.31</v>
      </c>
      <c r="BA12" s="39">
        <f t="shared" si="15"/>
        <v>84.01000000000002</v>
      </c>
      <c r="BB12" s="34"/>
      <c r="BC12" s="38">
        <v>8.62</v>
      </c>
      <c r="BD12" s="52">
        <f t="shared" si="16"/>
        <v>87.14999999999999</v>
      </c>
      <c r="BE12" s="51" t="s">
        <v>15</v>
      </c>
      <c r="BF12" s="24">
        <v>24</v>
      </c>
    </row>
    <row r="13" spans="1:58" ht="15">
      <c r="A13" s="9" t="s">
        <v>15</v>
      </c>
      <c r="B13" s="33">
        <v>25</v>
      </c>
      <c r="C13" s="14">
        <v>41232</v>
      </c>
      <c r="D13" s="14">
        <v>41245</v>
      </c>
      <c r="E13" s="36">
        <v>3.7</v>
      </c>
      <c r="F13" s="36">
        <f t="shared" si="0"/>
        <v>41.11000000000001</v>
      </c>
      <c r="G13" s="35"/>
      <c r="H13" s="36">
        <v>4</v>
      </c>
      <c r="I13" s="37">
        <f t="shared" si="1"/>
        <v>44.44</v>
      </c>
      <c r="J13" s="34"/>
      <c r="K13" s="38">
        <v>4.31</v>
      </c>
      <c r="L13" s="39">
        <f t="shared" si="2"/>
        <v>47.88</v>
      </c>
      <c r="M13" s="34"/>
      <c r="N13" s="38">
        <v>4.62</v>
      </c>
      <c r="O13" s="39">
        <f t="shared" si="3"/>
        <v>51.32999999999999</v>
      </c>
      <c r="P13" s="34"/>
      <c r="Q13" s="38">
        <v>4.93</v>
      </c>
      <c r="R13" s="39">
        <f t="shared" si="4"/>
        <v>54.769999999999996</v>
      </c>
      <c r="S13" s="34"/>
      <c r="T13" s="38">
        <v>5.24</v>
      </c>
      <c r="U13" s="39">
        <f t="shared" si="5"/>
        <v>58.22000000000001</v>
      </c>
      <c r="V13" s="33" t="s">
        <v>15</v>
      </c>
      <c r="W13" s="33">
        <v>25</v>
      </c>
      <c r="X13" s="36">
        <v>5.54</v>
      </c>
      <c r="Y13" s="39">
        <f t="shared" si="6"/>
        <v>61.55</v>
      </c>
      <c r="Z13" s="34"/>
      <c r="AA13" s="38">
        <v>5.85</v>
      </c>
      <c r="AB13" s="39">
        <f t="shared" si="7"/>
        <v>64.99000000000001</v>
      </c>
      <c r="AC13" s="34"/>
      <c r="AD13" s="38">
        <v>6.16</v>
      </c>
      <c r="AE13" s="39">
        <f t="shared" si="8"/>
        <v>68.43999999999998</v>
      </c>
      <c r="AF13" s="34"/>
      <c r="AG13" s="38">
        <v>6.47</v>
      </c>
      <c r="AH13" s="39">
        <f t="shared" si="9"/>
        <v>71.88</v>
      </c>
      <c r="AI13" s="34"/>
      <c r="AJ13" s="38">
        <v>6.77</v>
      </c>
      <c r="AK13" s="39">
        <f t="shared" si="10"/>
        <v>75.20999999999998</v>
      </c>
      <c r="AL13" s="34"/>
      <c r="AM13" s="38">
        <v>7.08</v>
      </c>
      <c r="AN13" s="39">
        <f t="shared" si="11"/>
        <v>78.66</v>
      </c>
      <c r="AO13" s="33" t="s">
        <v>15</v>
      </c>
      <c r="AP13" s="33">
        <v>25</v>
      </c>
      <c r="AQ13" s="38">
        <v>7.39</v>
      </c>
      <c r="AR13" s="39">
        <f t="shared" si="12"/>
        <v>82.1</v>
      </c>
      <c r="AS13" s="34"/>
      <c r="AT13" s="36">
        <v>7.7</v>
      </c>
      <c r="AU13" s="39">
        <f t="shared" si="13"/>
        <v>85.55000000000001</v>
      </c>
      <c r="AV13" s="34"/>
      <c r="AW13" s="36">
        <v>8</v>
      </c>
      <c r="AX13" s="39">
        <f t="shared" si="14"/>
        <v>88.88</v>
      </c>
      <c r="AY13" s="34"/>
      <c r="AZ13" s="38">
        <v>8.31</v>
      </c>
      <c r="BA13" s="39">
        <f t="shared" si="15"/>
        <v>92.32000000000002</v>
      </c>
      <c r="BB13" s="34"/>
      <c r="BC13" s="38">
        <v>8.62</v>
      </c>
      <c r="BD13" s="52">
        <f t="shared" si="16"/>
        <v>95.77</v>
      </c>
      <c r="BE13" s="51" t="s">
        <v>15</v>
      </c>
      <c r="BF13" s="24">
        <v>25</v>
      </c>
    </row>
    <row r="14" spans="1:58" ht="15">
      <c r="A14" s="9" t="s">
        <v>15</v>
      </c>
      <c r="B14" s="33">
        <v>26</v>
      </c>
      <c r="C14" s="14">
        <v>41246</v>
      </c>
      <c r="D14" s="14">
        <v>41259</v>
      </c>
      <c r="E14" s="36">
        <v>3.7</v>
      </c>
      <c r="F14" s="36">
        <f t="shared" si="0"/>
        <v>44.81000000000001</v>
      </c>
      <c r="G14" s="35"/>
      <c r="H14" s="36">
        <v>4</v>
      </c>
      <c r="I14" s="37">
        <f t="shared" si="1"/>
        <v>48.44</v>
      </c>
      <c r="J14" s="34"/>
      <c r="K14" s="38">
        <v>4.31</v>
      </c>
      <c r="L14" s="39">
        <f t="shared" si="2"/>
        <v>52.190000000000005</v>
      </c>
      <c r="M14" s="34"/>
      <c r="N14" s="38">
        <v>4.62</v>
      </c>
      <c r="O14" s="39">
        <f t="shared" si="3"/>
        <v>55.94999999999999</v>
      </c>
      <c r="P14" s="34"/>
      <c r="Q14" s="38">
        <v>4.93</v>
      </c>
      <c r="R14" s="39">
        <f t="shared" si="4"/>
        <v>59.699999999999996</v>
      </c>
      <c r="S14" s="34"/>
      <c r="T14" s="38">
        <v>5.24</v>
      </c>
      <c r="U14" s="39">
        <f t="shared" si="5"/>
        <v>63.460000000000015</v>
      </c>
      <c r="V14" s="33" t="s">
        <v>15</v>
      </c>
      <c r="W14" s="33">
        <v>26</v>
      </c>
      <c r="X14" s="36">
        <v>5.54</v>
      </c>
      <c r="Y14" s="39">
        <f t="shared" si="6"/>
        <v>67.09</v>
      </c>
      <c r="Z14" s="34"/>
      <c r="AA14" s="38">
        <v>5.85</v>
      </c>
      <c r="AB14" s="39">
        <f t="shared" si="7"/>
        <v>70.84</v>
      </c>
      <c r="AC14" s="34"/>
      <c r="AD14" s="38">
        <v>6.16</v>
      </c>
      <c r="AE14" s="39">
        <f t="shared" si="8"/>
        <v>74.59999999999998</v>
      </c>
      <c r="AF14" s="34"/>
      <c r="AG14" s="38">
        <v>6.47</v>
      </c>
      <c r="AH14" s="39">
        <f t="shared" si="9"/>
        <v>78.35</v>
      </c>
      <c r="AI14" s="34"/>
      <c r="AJ14" s="38">
        <v>6.77</v>
      </c>
      <c r="AK14" s="39">
        <f t="shared" si="10"/>
        <v>81.97999999999998</v>
      </c>
      <c r="AL14" s="34"/>
      <c r="AM14" s="38">
        <v>7.08</v>
      </c>
      <c r="AN14" s="39">
        <f t="shared" si="11"/>
        <v>85.74</v>
      </c>
      <c r="AO14" s="33" t="s">
        <v>15</v>
      </c>
      <c r="AP14" s="33">
        <v>26</v>
      </c>
      <c r="AQ14" s="38">
        <v>7.39</v>
      </c>
      <c r="AR14" s="39">
        <f t="shared" si="12"/>
        <v>89.49</v>
      </c>
      <c r="AS14" s="34"/>
      <c r="AT14" s="36">
        <v>7.7</v>
      </c>
      <c r="AU14" s="39">
        <f t="shared" si="13"/>
        <v>93.25000000000001</v>
      </c>
      <c r="AV14" s="34"/>
      <c r="AW14" s="36">
        <v>8</v>
      </c>
      <c r="AX14" s="39">
        <f t="shared" si="14"/>
        <v>96.88</v>
      </c>
      <c r="AY14" s="34"/>
      <c r="AZ14" s="38">
        <v>8.31</v>
      </c>
      <c r="BA14" s="39">
        <f t="shared" si="15"/>
        <v>100.63000000000002</v>
      </c>
      <c r="BB14" s="34"/>
      <c r="BC14" s="38">
        <v>8.62</v>
      </c>
      <c r="BD14" s="52">
        <f t="shared" si="16"/>
        <v>104.39</v>
      </c>
      <c r="BE14" s="51" t="s">
        <v>15</v>
      </c>
      <c r="BF14" s="24">
        <v>26</v>
      </c>
    </row>
    <row r="15" spans="1:58" ht="15">
      <c r="A15" s="9" t="s">
        <v>15</v>
      </c>
      <c r="B15" s="33">
        <v>1</v>
      </c>
      <c r="C15" s="14">
        <v>41260</v>
      </c>
      <c r="D15" s="14">
        <v>41273</v>
      </c>
      <c r="E15" s="36">
        <v>3.7</v>
      </c>
      <c r="F15" s="36">
        <f t="shared" si="0"/>
        <v>48.51000000000001</v>
      </c>
      <c r="G15" s="35"/>
      <c r="H15" s="36">
        <v>4</v>
      </c>
      <c r="I15" s="37">
        <f t="shared" si="1"/>
        <v>52.44</v>
      </c>
      <c r="J15" s="34"/>
      <c r="K15" s="38">
        <v>4.31</v>
      </c>
      <c r="L15" s="39">
        <f t="shared" si="2"/>
        <v>56.50000000000001</v>
      </c>
      <c r="M15" s="34"/>
      <c r="N15" s="38">
        <v>4.62</v>
      </c>
      <c r="O15" s="39">
        <f t="shared" si="3"/>
        <v>60.569999999999986</v>
      </c>
      <c r="P15" s="34"/>
      <c r="Q15" s="38">
        <v>4.93</v>
      </c>
      <c r="R15" s="39">
        <f t="shared" si="4"/>
        <v>64.63</v>
      </c>
      <c r="S15" s="34"/>
      <c r="T15" s="38">
        <v>5.24</v>
      </c>
      <c r="U15" s="39">
        <f t="shared" si="5"/>
        <v>68.70000000000002</v>
      </c>
      <c r="V15" s="33" t="s">
        <v>15</v>
      </c>
      <c r="W15" s="33">
        <v>1</v>
      </c>
      <c r="X15" s="36">
        <v>5.54</v>
      </c>
      <c r="Y15" s="39">
        <f t="shared" si="6"/>
        <v>72.63000000000001</v>
      </c>
      <c r="Z15" s="34"/>
      <c r="AA15" s="38">
        <v>5.85</v>
      </c>
      <c r="AB15" s="39">
        <f t="shared" si="7"/>
        <v>76.69</v>
      </c>
      <c r="AC15" s="34"/>
      <c r="AD15" s="38">
        <v>6.16</v>
      </c>
      <c r="AE15" s="39">
        <f t="shared" si="8"/>
        <v>80.75999999999998</v>
      </c>
      <c r="AF15" s="34"/>
      <c r="AG15" s="38">
        <v>6.47</v>
      </c>
      <c r="AH15" s="39">
        <f t="shared" si="9"/>
        <v>84.82</v>
      </c>
      <c r="AI15" s="34"/>
      <c r="AJ15" s="38">
        <v>6.77</v>
      </c>
      <c r="AK15" s="39">
        <f t="shared" si="10"/>
        <v>88.74999999999997</v>
      </c>
      <c r="AL15" s="34"/>
      <c r="AM15" s="38">
        <v>7.08</v>
      </c>
      <c r="AN15" s="39">
        <f t="shared" si="11"/>
        <v>92.82</v>
      </c>
      <c r="AO15" s="33" t="s">
        <v>15</v>
      </c>
      <c r="AP15" s="33">
        <v>1</v>
      </c>
      <c r="AQ15" s="38">
        <v>7.39</v>
      </c>
      <c r="AR15" s="39">
        <f t="shared" si="12"/>
        <v>96.88</v>
      </c>
      <c r="AS15" s="34"/>
      <c r="AT15" s="36">
        <v>7.7</v>
      </c>
      <c r="AU15" s="39">
        <f t="shared" si="13"/>
        <v>100.95000000000002</v>
      </c>
      <c r="AV15" s="34"/>
      <c r="AW15" s="36">
        <v>8</v>
      </c>
      <c r="AX15" s="39">
        <f t="shared" si="14"/>
        <v>104.88</v>
      </c>
      <c r="AY15" s="34"/>
      <c r="AZ15" s="38">
        <v>8.31</v>
      </c>
      <c r="BA15" s="39">
        <f t="shared" si="15"/>
        <v>108.94000000000003</v>
      </c>
      <c r="BB15" s="34"/>
      <c r="BC15" s="38">
        <v>8.62</v>
      </c>
      <c r="BD15" s="52">
        <f t="shared" si="16"/>
        <v>113.01</v>
      </c>
      <c r="BE15" s="51" t="s">
        <v>15</v>
      </c>
      <c r="BF15" s="24">
        <v>1</v>
      </c>
    </row>
    <row r="16" spans="1:58" ht="15">
      <c r="A16" s="9" t="s">
        <v>15</v>
      </c>
      <c r="B16" s="33">
        <v>2</v>
      </c>
      <c r="C16" s="14">
        <v>41274</v>
      </c>
      <c r="D16" s="14">
        <v>41287</v>
      </c>
      <c r="E16" s="36">
        <v>3.7</v>
      </c>
      <c r="F16" s="36">
        <f t="shared" si="0"/>
        <v>52.210000000000015</v>
      </c>
      <c r="G16" s="35"/>
      <c r="H16" s="36">
        <v>4</v>
      </c>
      <c r="I16" s="37">
        <f t="shared" si="1"/>
        <v>56.44</v>
      </c>
      <c r="J16" s="34"/>
      <c r="K16" s="38">
        <v>4.31</v>
      </c>
      <c r="L16" s="39">
        <f t="shared" si="2"/>
        <v>60.81000000000001</v>
      </c>
      <c r="M16" s="34"/>
      <c r="N16" s="38">
        <v>4.62</v>
      </c>
      <c r="O16" s="39">
        <f t="shared" si="3"/>
        <v>65.18999999999998</v>
      </c>
      <c r="P16" s="34"/>
      <c r="Q16" s="38">
        <v>4.93</v>
      </c>
      <c r="R16" s="39">
        <f t="shared" si="4"/>
        <v>69.56</v>
      </c>
      <c r="S16" s="34"/>
      <c r="T16" s="38">
        <v>5.24</v>
      </c>
      <c r="U16" s="39">
        <f t="shared" si="5"/>
        <v>73.94000000000001</v>
      </c>
      <c r="V16" s="33" t="s">
        <v>15</v>
      </c>
      <c r="W16" s="33">
        <v>2</v>
      </c>
      <c r="X16" s="36">
        <v>5.54</v>
      </c>
      <c r="Y16" s="39">
        <f t="shared" si="6"/>
        <v>78.17000000000002</v>
      </c>
      <c r="Z16" s="34"/>
      <c r="AA16" s="38">
        <v>5.85</v>
      </c>
      <c r="AB16" s="39">
        <f t="shared" si="7"/>
        <v>82.53999999999999</v>
      </c>
      <c r="AC16" s="34"/>
      <c r="AD16" s="38">
        <v>6.16</v>
      </c>
      <c r="AE16" s="39">
        <f t="shared" si="8"/>
        <v>86.91999999999997</v>
      </c>
      <c r="AF16" s="34"/>
      <c r="AG16" s="38">
        <v>6.47</v>
      </c>
      <c r="AH16" s="39">
        <f t="shared" si="9"/>
        <v>91.28999999999999</v>
      </c>
      <c r="AI16" s="34"/>
      <c r="AJ16" s="38">
        <v>6.77</v>
      </c>
      <c r="AK16" s="39">
        <f t="shared" si="10"/>
        <v>95.51999999999997</v>
      </c>
      <c r="AL16" s="34"/>
      <c r="AM16" s="38">
        <v>7.08</v>
      </c>
      <c r="AN16" s="39">
        <f t="shared" si="11"/>
        <v>99.89999999999999</v>
      </c>
      <c r="AO16" s="33" t="s">
        <v>15</v>
      </c>
      <c r="AP16" s="33">
        <v>2</v>
      </c>
      <c r="AQ16" s="38">
        <v>7.39</v>
      </c>
      <c r="AR16" s="39">
        <f t="shared" si="12"/>
        <v>104.27</v>
      </c>
      <c r="AS16" s="34"/>
      <c r="AT16" s="36">
        <v>7.7</v>
      </c>
      <c r="AU16" s="39">
        <f t="shared" si="13"/>
        <v>108.65000000000002</v>
      </c>
      <c r="AV16" s="34"/>
      <c r="AW16" s="36">
        <v>8</v>
      </c>
      <c r="AX16" s="39">
        <f t="shared" si="14"/>
        <v>112.88</v>
      </c>
      <c r="AY16" s="34"/>
      <c r="AZ16" s="38">
        <v>8.31</v>
      </c>
      <c r="BA16" s="39">
        <f t="shared" si="15"/>
        <v>117.25000000000003</v>
      </c>
      <c r="BB16" s="34"/>
      <c r="BC16" s="38">
        <v>8.62</v>
      </c>
      <c r="BD16" s="52">
        <f t="shared" si="16"/>
        <v>121.63000000000001</v>
      </c>
      <c r="BE16" s="51" t="s">
        <v>15</v>
      </c>
      <c r="BF16" s="24">
        <v>2</v>
      </c>
    </row>
    <row r="17" spans="1:58" ht="15">
      <c r="A17" s="9" t="s">
        <v>15</v>
      </c>
      <c r="B17" s="33">
        <v>3</v>
      </c>
      <c r="C17" s="14">
        <v>41288</v>
      </c>
      <c r="D17" s="14">
        <v>41301</v>
      </c>
      <c r="E17" s="36">
        <v>3.7</v>
      </c>
      <c r="F17" s="36">
        <f t="shared" si="0"/>
        <v>55.91000000000002</v>
      </c>
      <c r="G17" s="35"/>
      <c r="H17" s="36">
        <v>4</v>
      </c>
      <c r="I17" s="37">
        <f t="shared" si="1"/>
        <v>60.44</v>
      </c>
      <c r="J17" s="34"/>
      <c r="K17" s="38">
        <v>4.31</v>
      </c>
      <c r="L17" s="39">
        <f t="shared" si="2"/>
        <v>65.12</v>
      </c>
      <c r="M17" s="34"/>
      <c r="N17" s="38">
        <v>4.62</v>
      </c>
      <c r="O17" s="39">
        <f t="shared" si="3"/>
        <v>69.80999999999999</v>
      </c>
      <c r="P17" s="34"/>
      <c r="Q17" s="38">
        <v>4.93</v>
      </c>
      <c r="R17" s="39">
        <f t="shared" si="4"/>
        <v>74.49000000000001</v>
      </c>
      <c r="S17" s="34"/>
      <c r="T17" s="38">
        <v>5.24</v>
      </c>
      <c r="U17" s="39">
        <f t="shared" si="5"/>
        <v>79.18</v>
      </c>
      <c r="V17" s="33" t="s">
        <v>15</v>
      </c>
      <c r="W17" s="33">
        <v>3</v>
      </c>
      <c r="X17" s="36">
        <v>5.54</v>
      </c>
      <c r="Y17" s="39">
        <f t="shared" si="6"/>
        <v>83.71000000000002</v>
      </c>
      <c r="Z17" s="34"/>
      <c r="AA17" s="38">
        <v>5.85</v>
      </c>
      <c r="AB17" s="39">
        <f t="shared" si="7"/>
        <v>88.38999999999999</v>
      </c>
      <c r="AC17" s="34"/>
      <c r="AD17" s="38">
        <v>6.16</v>
      </c>
      <c r="AE17" s="39">
        <f t="shared" si="8"/>
        <v>93.07999999999997</v>
      </c>
      <c r="AF17" s="34"/>
      <c r="AG17" s="38">
        <v>6.47</v>
      </c>
      <c r="AH17" s="39">
        <f t="shared" si="9"/>
        <v>97.75999999999999</v>
      </c>
      <c r="AI17" s="34"/>
      <c r="AJ17" s="38">
        <v>6.77</v>
      </c>
      <c r="AK17" s="39">
        <f t="shared" si="10"/>
        <v>102.28999999999996</v>
      </c>
      <c r="AL17" s="34"/>
      <c r="AM17" s="38">
        <v>7.08</v>
      </c>
      <c r="AN17" s="39">
        <f t="shared" si="11"/>
        <v>106.97999999999999</v>
      </c>
      <c r="AO17" s="33" t="s">
        <v>15</v>
      </c>
      <c r="AP17" s="33">
        <v>3</v>
      </c>
      <c r="AQ17" s="38">
        <v>7.39</v>
      </c>
      <c r="AR17" s="39">
        <f t="shared" si="12"/>
        <v>111.66</v>
      </c>
      <c r="AS17" s="34"/>
      <c r="AT17" s="36">
        <v>7.7</v>
      </c>
      <c r="AU17" s="39">
        <f t="shared" si="13"/>
        <v>116.35000000000002</v>
      </c>
      <c r="AV17" s="34"/>
      <c r="AW17" s="36">
        <v>8</v>
      </c>
      <c r="AX17" s="39">
        <f t="shared" si="14"/>
        <v>120.88</v>
      </c>
      <c r="AY17" s="34"/>
      <c r="AZ17" s="38">
        <v>8.31</v>
      </c>
      <c r="BA17" s="39">
        <f t="shared" si="15"/>
        <v>125.56000000000003</v>
      </c>
      <c r="BB17" s="34"/>
      <c r="BC17" s="38">
        <v>8.62</v>
      </c>
      <c r="BD17" s="52">
        <f t="shared" si="16"/>
        <v>130.25</v>
      </c>
      <c r="BE17" s="51" t="s">
        <v>15</v>
      </c>
      <c r="BF17" s="24">
        <v>3</v>
      </c>
    </row>
    <row r="18" spans="1:58" ht="15">
      <c r="A18" s="9" t="s">
        <v>15</v>
      </c>
      <c r="B18" s="33">
        <v>4</v>
      </c>
      <c r="C18" s="14">
        <v>41302</v>
      </c>
      <c r="D18" s="14">
        <v>41315</v>
      </c>
      <c r="E18" s="36">
        <v>3.7</v>
      </c>
      <c r="F18" s="36">
        <f t="shared" si="0"/>
        <v>59.61000000000002</v>
      </c>
      <c r="G18" s="35"/>
      <c r="H18" s="36">
        <v>4</v>
      </c>
      <c r="I18" s="37">
        <f t="shared" si="1"/>
        <v>64.44</v>
      </c>
      <c r="J18" s="34"/>
      <c r="K18" s="38">
        <v>4.31</v>
      </c>
      <c r="L18" s="39">
        <f t="shared" si="2"/>
        <v>69.43</v>
      </c>
      <c r="M18" s="34"/>
      <c r="N18" s="38">
        <v>4.62</v>
      </c>
      <c r="O18" s="39">
        <f t="shared" si="3"/>
        <v>74.42999999999999</v>
      </c>
      <c r="P18" s="34"/>
      <c r="Q18" s="38">
        <v>4.93</v>
      </c>
      <c r="R18" s="39">
        <f t="shared" si="4"/>
        <v>79.42000000000002</v>
      </c>
      <c r="S18" s="34"/>
      <c r="T18" s="38">
        <v>5.24</v>
      </c>
      <c r="U18" s="39">
        <f t="shared" si="5"/>
        <v>84.42</v>
      </c>
      <c r="V18" s="33" t="s">
        <v>15</v>
      </c>
      <c r="W18" s="33">
        <v>4</v>
      </c>
      <c r="X18" s="36">
        <v>5.54</v>
      </c>
      <c r="Y18" s="39">
        <f t="shared" si="6"/>
        <v>89.25000000000003</v>
      </c>
      <c r="Z18" s="34"/>
      <c r="AA18" s="38">
        <v>5.85</v>
      </c>
      <c r="AB18" s="39">
        <f t="shared" si="7"/>
        <v>94.23999999999998</v>
      </c>
      <c r="AC18" s="34"/>
      <c r="AD18" s="38">
        <v>6.16</v>
      </c>
      <c r="AE18" s="39">
        <f t="shared" si="8"/>
        <v>99.23999999999997</v>
      </c>
      <c r="AF18" s="34"/>
      <c r="AG18" s="38">
        <v>6.47</v>
      </c>
      <c r="AH18" s="39">
        <f t="shared" si="9"/>
        <v>104.22999999999999</v>
      </c>
      <c r="AI18" s="34"/>
      <c r="AJ18" s="38">
        <v>6.77</v>
      </c>
      <c r="AK18" s="39">
        <f t="shared" si="10"/>
        <v>109.05999999999996</v>
      </c>
      <c r="AL18" s="34"/>
      <c r="AM18" s="38">
        <v>7.08</v>
      </c>
      <c r="AN18" s="39">
        <f t="shared" si="11"/>
        <v>114.05999999999999</v>
      </c>
      <c r="AO18" s="33" t="s">
        <v>15</v>
      </c>
      <c r="AP18" s="33">
        <v>4</v>
      </c>
      <c r="AQ18" s="38">
        <v>7.39</v>
      </c>
      <c r="AR18" s="39">
        <f t="shared" si="12"/>
        <v>119.05</v>
      </c>
      <c r="AS18" s="34"/>
      <c r="AT18" s="36">
        <v>7.7</v>
      </c>
      <c r="AU18" s="39">
        <f t="shared" si="13"/>
        <v>124.05000000000003</v>
      </c>
      <c r="AV18" s="34"/>
      <c r="AW18" s="36">
        <v>8</v>
      </c>
      <c r="AX18" s="39">
        <f t="shared" si="14"/>
        <v>128.88</v>
      </c>
      <c r="AY18" s="34"/>
      <c r="AZ18" s="38">
        <v>8.31</v>
      </c>
      <c r="BA18" s="39">
        <f t="shared" si="15"/>
        <v>133.87000000000003</v>
      </c>
      <c r="BB18" s="34"/>
      <c r="BC18" s="38">
        <v>8.62</v>
      </c>
      <c r="BD18" s="52">
        <f t="shared" si="16"/>
        <v>138.87</v>
      </c>
      <c r="BE18" s="51" t="s">
        <v>15</v>
      </c>
      <c r="BF18" s="24">
        <v>4</v>
      </c>
    </row>
    <row r="19" spans="1:58" ht="15">
      <c r="A19" s="9" t="s">
        <v>15</v>
      </c>
      <c r="B19" s="33">
        <v>5</v>
      </c>
      <c r="C19" s="14">
        <v>41316</v>
      </c>
      <c r="D19" s="14">
        <v>41329</v>
      </c>
      <c r="E19" s="36">
        <v>3.7</v>
      </c>
      <c r="F19" s="36">
        <f t="shared" si="0"/>
        <v>63.310000000000024</v>
      </c>
      <c r="G19" s="35"/>
      <c r="H19" s="36">
        <v>4</v>
      </c>
      <c r="I19" s="37">
        <f t="shared" si="1"/>
        <v>68.44</v>
      </c>
      <c r="J19" s="34"/>
      <c r="K19" s="38">
        <v>4.31</v>
      </c>
      <c r="L19" s="39">
        <f t="shared" si="2"/>
        <v>73.74000000000001</v>
      </c>
      <c r="M19" s="34"/>
      <c r="N19" s="38">
        <v>4.62</v>
      </c>
      <c r="O19" s="39">
        <f t="shared" si="3"/>
        <v>79.05</v>
      </c>
      <c r="P19" s="34"/>
      <c r="Q19" s="38">
        <v>4.93</v>
      </c>
      <c r="R19" s="39">
        <f t="shared" si="4"/>
        <v>84.35000000000002</v>
      </c>
      <c r="S19" s="34"/>
      <c r="T19" s="38">
        <v>5.24</v>
      </c>
      <c r="U19" s="39">
        <f t="shared" si="5"/>
        <v>89.66</v>
      </c>
      <c r="V19" s="33" t="s">
        <v>15</v>
      </c>
      <c r="W19" s="33">
        <v>5</v>
      </c>
      <c r="X19" s="36">
        <v>5.54</v>
      </c>
      <c r="Y19" s="39">
        <f t="shared" si="6"/>
        <v>94.79000000000003</v>
      </c>
      <c r="Z19" s="34"/>
      <c r="AA19" s="38">
        <v>5.85</v>
      </c>
      <c r="AB19" s="39">
        <f t="shared" si="7"/>
        <v>100.08999999999997</v>
      </c>
      <c r="AC19" s="34"/>
      <c r="AD19" s="38">
        <v>6.16</v>
      </c>
      <c r="AE19" s="39">
        <f t="shared" si="8"/>
        <v>105.39999999999996</v>
      </c>
      <c r="AF19" s="34"/>
      <c r="AG19" s="38">
        <v>6.47</v>
      </c>
      <c r="AH19" s="39">
        <f t="shared" si="9"/>
        <v>110.69999999999999</v>
      </c>
      <c r="AI19" s="34"/>
      <c r="AJ19" s="38">
        <v>6.77</v>
      </c>
      <c r="AK19" s="39">
        <f t="shared" si="10"/>
        <v>115.82999999999996</v>
      </c>
      <c r="AL19" s="34"/>
      <c r="AM19" s="38">
        <v>7.08</v>
      </c>
      <c r="AN19" s="39">
        <f t="shared" si="11"/>
        <v>121.13999999999999</v>
      </c>
      <c r="AO19" s="33" t="s">
        <v>15</v>
      </c>
      <c r="AP19" s="33">
        <v>5</v>
      </c>
      <c r="AQ19" s="38">
        <v>7.39</v>
      </c>
      <c r="AR19" s="39">
        <f t="shared" si="12"/>
        <v>126.44</v>
      </c>
      <c r="AS19" s="34"/>
      <c r="AT19" s="36">
        <v>7.7</v>
      </c>
      <c r="AU19" s="39">
        <f t="shared" si="13"/>
        <v>131.75000000000003</v>
      </c>
      <c r="AV19" s="34"/>
      <c r="AW19" s="36">
        <v>8</v>
      </c>
      <c r="AX19" s="39">
        <f t="shared" si="14"/>
        <v>136.88</v>
      </c>
      <c r="AY19" s="34"/>
      <c r="AZ19" s="38">
        <v>8.31</v>
      </c>
      <c r="BA19" s="39">
        <f t="shared" si="15"/>
        <v>142.18000000000004</v>
      </c>
      <c r="BB19" s="34"/>
      <c r="BC19" s="38">
        <v>8.62</v>
      </c>
      <c r="BD19" s="52">
        <f t="shared" si="16"/>
        <v>147.49</v>
      </c>
      <c r="BE19" s="51" t="s">
        <v>15</v>
      </c>
      <c r="BF19" s="24">
        <v>5</v>
      </c>
    </row>
    <row r="20" spans="1:58" ht="15">
      <c r="A20" s="9" t="s">
        <v>15</v>
      </c>
      <c r="B20" s="33">
        <v>6</v>
      </c>
      <c r="C20" s="14">
        <v>41330</v>
      </c>
      <c r="D20" s="14">
        <v>41343</v>
      </c>
      <c r="E20" s="36">
        <v>3.7</v>
      </c>
      <c r="F20" s="36">
        <f t="shared" si="0"/>
        <v>67.01000000000002</v>
      </c>
      <c r="G20" s="35"/>
      <c r="H20" s="36">
        <v>4</v>
      </c>
      <c r="I20" s="37">
        <f t="shared" si="1"/>
        <v>72.44</v>
      </c>
      <c r="J20" s="34"/>
      <c r="K20" s="38">
        <v>4.31</v>
      </c>
      <c r="L20" s="39">
        <f t="shared" si="2"/>
        <v>78.05000000000001</v>
      </c>
      <c r="M20" s="34"/>
      <c r="N20" s="38">
        <v>4.62</v>
      </c>
      <c r="O20" s="39">
        <f t="shared" si="3"/>
        <v>83.67</v>
      </c>
      <c r="P20" s="34"/>
      <c r="Q20" s="38">
        <v>4.93</v>
      </c>
      <c r="R20" s="39">
        <f t="shared" si="4"/>
        <v>89.28000000000003</v>
      </c>
      <c r="S20" s="34"/>
      <c r="T20" s="38">
        <v>5.24</v>
      </c>
      <c r="U20" s="39">
        <f t="shared" si="5"/>
        <v>94.89999999999999</v>
      </c>
      <c r="V20" s="33" t="s">
        <v>15</v>
      </c>
      <c r="W20" s="33">
        <v>6</v>
      </c>
      <c r="X20" s="36">
        <v>5.54</v>
      </c>
      <c r="Y20" s="39">
        <f t="shared" si="6"/>
        <v>100.33000000000004</v>
      </c>
      <c r="Z20" s="34"/>
      <c r="AA20" s="38">
        <v>5.85</v>
      </c>
      <c r="AB20" s="39">
        <f t="shared" si="7"/>
        <v>105.93999999999997</v>
      </c>
      <c r="AC20" s="34"/>
      <c r="AD20" s="38">
        <v>6.16</v>
      </c>
      <c r="AE20" s="39">
        <f t="shared" si="8"/>
        <v>111.55999999999996</v>
      </c>
      <c r="AF20" s="34"/>
      <c r="AG20" s="38">
        <v>6.47</v>
      </c>
      <c r="AH20" s="39">
        <f t="shared" si="9"/>
        <v>117.16999999999999</v>
      </c>
      <c r="AI20" s="34"/>
      <c r="AJ20" s="38">
        <v>6.77</v>
      </c>
      <c r="AK20" s="39">
        <f t="shared" si="10"/>
        <v>122.59999999999995</v>
      </c>
      <c r="AL20" s="34"/>
      <c r="AM20" s="38">
        <v>7.08</v>
      </c>
      <c r="AN20" s="39">
        <f t="shared" si="11"/>
        <v>128.22</v>
      </c>
      <c r="AO20" s="33" t="s">
        <v>15</v>
      </c>
      <c r="AP20" s="33">
        <v>6</v>
      </c>
      <c r="AQ20" s="38">
        <v>7.39</v>
      </c>
      <c r="AR20" s="39">
        <f t="shared" si="12"/>
        <v>133.82999999999998</v>
      </c>
      <c r="AS20" s="34"/>
      <c r="AT20" s="36">
        <v>7.7</v>
      </c>
      <c r="AU20" s="39">
        <f t="shared" si="13"/>
        <v>139.45000000000002</v>
      </c>
      <c r="AV20" s="34"/>
      <c r="AW20" s="36">
        <v>8</v>
      </c>
      <c r="AX20" s="39">
        <f t="shared" si="14"/>
        <v>144.88</v>
      </c>
      <c r="AY20" s="34"/>
      <c r="AZ20" s="38">
        <v>8.31</v>
      </c>
      <c r="BA20" s="39">
        <f t="shared" si="15"/>
        <v>150.49000000000004</v>
      </c>
      <c r="BB20" s="34"/>
      <c r="BC20" s="38">
        <v>8.62</v>
      </c>
      <c r="BD20" s="52">
        <f t="shared" si="16"/>
        <v>156.11</v>
      </c>
      <c r="BE20" s="51" t="s">
        <v>15</v>
      </c>
      <c r="BF20" s="24">
        <v>6</v>
      </c>
    </row>
    <row r="21" spans="1:58" ht="15">
      <c r="A21" s="9" t="s">
        <v>15</v>
      </c>
      <c r="B21" s="33">
        <v>7</v>
      </c>
      <c r="C21" s="14">
        <v>41344</v>
      </c>
      <c r="D21" s="14">
        <v>41357</v>
      </c>
      <c r="E21" s="36">
        <v>3.7</v>
      </c>
      <c r="F21" s="36">
        <f t="shared" si="0"/>
        <v>70.71000000000002</v>
      </c>
      <c r="G21" s="35"/>
      <c r="H21" s="36">
        <v>4</v>
      </c>
      <c r="I21" s="37">
        <f t="shared" si="1"/>
        <v>76.44</v>
      </c>
      <c r="J21" s="34"/>
      <c r="K21" s="38">
        <v>4.31</v>
      </c>
      <c r="L21" s="39">
        <f t="shared" si="2"/>
        <v>82.36000000000001</v>
      </c>
      <c r="M21" s="34"/>
      <c r="N21" s="38">
        <v>4.62</v>
      </c>
      <c r="O21" s="39">
        <f t="shared" si="3"/>
        <v>88.29</v>
      </c>
      <c r="P21" s="34"/>
      <c r="Q21" s="38">
        <v>4.93</v>
      </c>
      <c r="R21" s="39">
        <f t="shared" si="4"/>
        <v>94.21000000000004</v>
      </c>
      <c r="S21" s="34"/>
      <c r="T21" s="38">
        <v>5.24</v>
      </c>
      <c r="U21" s="39">
        <f t="shared" si="5"/>
        <v>100.13999999999999</v>
      </c>
      <c r="V21" s="33" t="s">
        <v>15</v>
      </c>
      <c r="W21" s="33">
        <v>7</v>
      </c>
      <c r="X21" s="36">
        <v>5.54</v>
      </c>
      <c r="Y21" s="39">
        <f t="shared" si="6"/>
        <v>105.87000000000005</v>
      </c>
      <c r="Z21" s="34"/>
      <c r="AA21" s="38">
        <v>5.85</v>
      </c>
      <c r="AB21" s="39">
        <f t="shared" si="7"/>
        <v>111.78999999999996</v>
      </c>
      <c r="AC21" s="34"/>
      <c r="AD21" s="38">
        <v>6.16</v>
      </c>
      <c r="AE21" s="39">
        <f t="shared" si="8"/>
        <v>117.71999999999996</v>
      </c>
      <c r="AF21" s="34"/>
      <c r="AG21" s="38">
        <v>6.47</v>
      </c>
      <c r="AH21" s="39">
        <f t="shared" si="9"/>
        <v>123.63999999999999</v>
      </c>
      <c r="AI21" s="34"/>
      <c r="AJ21" s="38">
        <v>6.77</v>
      </c>
      <c r="AK21" s="39">
        <f t="shared" si="10"/>
        <v>129.36999999999995</v>
      </c>
      <c r="AL21" s="34"/>
      <c r="AM21" s="38">
        <v>7.08</v>
      </c>
      <c r="AN21" s="39">
        <f t="shared" si="11"/>
        <v>135.3</v>
      </c>
      <c r="AO21" s="33" t="s">
        <v>15</v>
      </c>
      <c r="AP21" s="33">
        <v>7</v>
      </c>
      <c r="AQ21" s="38">
        <v>7.39</v>
      </c>
      <c r="AR21" s="39">
        <f t="shared" si="12"/>
        <v>141.21999999999997</v>
      </c>
      <c r="AS21" s="34"/>
      <c r="AT21" s="36">
        <v>7.7</v>
      </c>
      <c r="AU21" s="39">
        <f t="shared" si="13"/>
        <v>147.15</v>
      </c>
      <c r="AV21" s="34"/>
      <c r="AW21" s="36">
        <v>8</v>
      </c>
      <c r="AX21" s="39">
        <f t="shared" si="14"/>
        <v>152.88</v>
      </c>
      <c r="AY21" s="34"/>
      <c r="AZ21" s="38">
        <v>8.31</v>
      </c>
      <c r="BA21" s="39">
        <f t="shared" si="15"/>
        <v>158.80000000000004</v>
      </c>
      <c r="BB21" s="34"/>
      <c r="BC21" s="38">
        <v>8.62</v>
      </c>
      <c r="BD21" s="52">
        <f t="shared" si="16"/>
        <v>164.73000000000002</v>
      </c>
      <c r="BE21" s="51" t="s">
        <v>15</v>
      </c>
      <c r="BF21" s="24">
        <v>7</v>
      </c>
    </row>
    <row r="22" spans="1:58" ht="15">
      <c r="A22" s="9" t="s">
        <v>15</v>
      </c>
      <c r="B22" s="33">
        <v>8</v>
      </c>
      <c r="C22" s="14">
        <v>41358</v>
      </c>
      <c r="D22" s="14">
        <v>41371</v>
      </c>
      <c r="E22" s="36">
        <v>3.7</v>
      </c>
      <c r="F22" s="36">
        <f t="shared" si="0"/>
        <v>74.41000000000003</v>
      </c>
      <c r="G22" s="35"/>
      <c r="H22" s="36">
        <v>4</v>
      </c>
      <c r="I22" s="37">
        <f t="shared" si="1"/>
        <v>80.44</v>
      </c>
      <c r="J22" s="34"/>
      <c r="K22" s="38">
        <v>4.31</v>
      </c>
      <c r="L22" s="39">
        <f t="shared" si="2"/>
        <v>86.67000000000002</v>
      </c>
      <c r="M22" s="34"/>
      <c r="N22" s="38">
        <v>4.62</v>
      </c>
      <c r="O22" s="39">
        <f t="shared" si="3"/>
        <v>92.91000000000001</v>
      </c>
      <c r="P22" s="34"/>
      <c r="Q22" s="38">
        <v>4.93</v>
      </c>
      <c r="R22" s="39">
        <f t="shared" si="4"/>
        <v>99.14000000000004</v>
      </c>
      <c r="S22" s="34"/>
      <c r="T22" s="38">
        <v>5.24</v>
      </c>
      <c r="U22" s="39">
        <f t="shared" si="5"/>
        <v>105.37999999999998</v>
      </c>
      <c r="V22" s="33" t="s">
        <v>15</v>
      </c>
      <c r="W22" s="33">
        <v>8</v>
      </c>
      <c r="X22" s="36">
        <v>5.54</v>
      </c>
      <c r="Y22" s="39">
        <f t="shared" si="6"/>
        <v>111.41000000000005</v>
      </c>
      <c r="Z22" s="34"/>
      <c r="AA22" s="38">
        <v>5.85</v>
      </c>
      <c r="AB22" s="39">
        <f t="shared" si="7"/>
        <v>117.63999999999996</v>
      </c>
      <c r="AC22" s="34"/>
      <c r="AD22" s="38">
        <v>6.16</v>
      </c>
      <c r="AE22" s="39">
        <f t="shared" si="8"/>
        <v>123.87999999999995</v>
      </c>
      <c r="AF22" s="34"/>
      <c r="AG22" s="38">
        <v>6.47</v>
      </c>
      <c r="AH22" s="39">
        <f t="shared" si="9"/>
        <v>130.10999999999999</v>
      </c>
      <c r="AI22" s="34"/>
      <c r="AJ22" s="38">
        <v>6.77</v>
      </c>
      <c r="AK22" s="39">
        <f t="shared" si="10"/>
        <v>136.13999999999996</v>
      </c>
      <c r="AL22" s="34"/>
      <c r="AM22" s="38">
        <v>7.08</v>
      </c>
      <c r="AN22" s="39">
        <f t="shared" si="11"/>
        <v>142.38000000000002</v>
      </c>
      <c r="AO22" s="33" t="s">
        <v>15</v>
      </c>
      <c r="AP22" s="33">
        <v>8</v>
      </c>
      <c r="AQ22" s="38">
        <v>7.39</v>
      </c>
      <c r="AR22" s="39">
        <f t="shared" si="12"/>
        <v>148.60999999999996</v>
      </c>
      <c r="AS22" s="34"/>
      <c r="AT22" s="36">
        <v>7.7</v>
      </c>
      <c r="AU22" s="39">
        <f t="shared" si="13"/>
        <v>154.85</v>
      </c>
      <c r="AV22" s="34"/>
      <c r="AW22" s="36">
        <v>8</v>
      </c>
      <c r="AX22" s="39">
        <f t="shared" si="14"/>
        <v>160.88</v>
      </c>
      <c r="AY22" s="34"/>
      <c r="AZ22" s="38">
        <v>8.31</v>
      </c>
      <c r="BA22" s="39">
        <f t="shared" si="15"/>
        <v>167.11000000000004</v>
      </c>
      <c r="BB22" s="34"/>
      <c r="BC22" s="38">
        <v>8.62</v>
      </c>
      <c r="BD22" s="52">
        <f t="shared" si="16"/>
        <v>173.35000000000002</v>
      </c>
      <c r="BE22" s="51" t="s">
        <v>15</v>
      </c>
      <c r="BF22" s="24">
        <v>8</v>
      </c>
    </row>
    <row r="23" spans="1:58" ht="15">
      <c r="A23" s="9" t="s">
        <v>15</v>
      </c>
      <c r="B23" s="33">
        <v>9</v>
      </c>
      <c r="C23" s="14">
        <v>41372</v>
      </c>
      <c r="D23" s="14">
        <v>41385</v>
      </c>
      <c r="E23" s="36">
        <v>3.7</v>
      </c>
      <c r="F23" s="36">
        <f t="shared" si="0"/>
        <v>78.11000000000003</v>
      </c>
      <c r="G23" s="35"/>
      <c r="H23" s="36">
        <v>4</v>
      </c>
      <c r="I23" s="37">
        <f t="shared" si="1"/>
        <v>84.44</v>
      </c>
      <c r="J23" s="34"/>
      <c r="K23" s="38">
        <v>4.31</v>
      </c>
      <c r="L23" s="39">
        <f t="shared" si="2"/>
        <v>90.98000000000002</v>
      </c>
      <c r="M23" s="34"/>
      <c r="N23" s="38">
        <v>4.62</v>
      </c>
      <c r="O23" s="39">
        <f t="shared" si="3"/>
        <v>97.53000000000002</v>
      </c>
      <c r="P23" s="34"/>
      <c r="Q23" s="38">
        <v>4.93</v>
      </c>
      <c r="R23" s="39">
        <f t="shared" si="4"/>
        <v>104.07000000000005</v>
      </c>
      <c r="S23" s="34"/>
      <c r="T23" s="38">
        <v>5.24</v>
      </c>
      <c r="U23" s="39">
        <f t="shared" si="5"/>
        <v>110.61999999999998</v>
      </c>
      <c r="V23" s="33" t="s">
        <v>15</v>
      </c>
      <c r="W23" s="33">
        <v>9</v>
      </c>
      <c r="X23" s="36">
        <v>5.54</v>
      </c>
      <c r="Y23" s="39">
        <f t="shared" si="6"/>
        <v>116.95000000000006</v>
      </c>
      <c r="Z23" s="34"/>
      <c r="AA23" s="38">
        <v>5.85</v>
      </c>
      <c r="AB23" s="39">
        <f t="shared" si="7"/>
        <v>123.48999999999995</v>
      </c>
      <c r="AC23" s="34"/>
      <c r="AD23" s="38">
        <v>6.16</v>
      </c>
      <c r="AE23" s="39">
        <f t="shared" si="8"/>
        <v>130.03999999999996</v>
      </c>
      <c r="AF23" s="34"/>
      <c r="AG23" s="38">
        <v>6.47</v>
      </c>
      <c r="AH23" s="39">
        <f t="shared" si="9"/>
        <v>136.57999999999998</v>
      </c>
      <c r="AI23" s="34"/>
      <c r="AJ23" s="38">
        <v>6.77</v>
      </c>
      <c r="AK23" s="39">
        <f t="shared" si="10"/>
        <v>142.90999999999997</v>
      </c>
      <c r="AL23" s="34"/>
      <c r="AM23" s="38">
        <v>7.08</v>
      </c>
      <c r="AN23" s="39">
        <f t="shared" si="11"/>
        <v>149.46000000000004</v>
      </c>
      <c r="AO23" s="33" t="s">
        <v>15</v>
      </c>
      <c r="AP23" s="33">
        <v>9</v>
      </c>
      <c r="AQ23" s="38">
        <v>7.39</v>
      </c>
      <c r="AR23" s="39">
        <f t="shared" si="12"/>
        <v>155.99999999999994</v>
      </c>
      <c r="AS23" s="34"/>
      <c r="AT23" s="36">
        <v>7.7</v>
      </c>
      <c r="AU23" s="39">
        <f t="shared" si="13"/>
        <v>162.54999999999998</v>
      </c>
      <c r="AV23" s="34"/>
      <c r="AW23" s="36">
        <v>8</v>
      </c>
      <c r="AX23" s="39">
        <f t="shared" si="14"/>
        <v>168.88</v>
      </c>
      <c r="AY23" s="34"/>
      <c r="AZ23" s="38">
        <v>8.31</v>
      </c>
      <c r="BA23" s="39">
        <f t="shared" si="15"/>
        <v>175.42000000000004</v>
      </c>
      <c r="BB23" s="34"/>
      <c r="BC23" s="38">
        <v>8.62</v>
      </c>
      <c r="BD23" s="52">
        <f t="shared" si="16"/>
        <v>181.97000000000003</v>
      </c>
      <c r="BE23" s="51" t="s">
        <v>15</v>
      </c>
      <c r="BF23" s="24">
        <v>9</v>
      </c>
    </row>
    <row r="24" spans="1:58" ht="15">
      <c r="A24" s="9" t="s">
        <v>15</v>
      </c>
      <c r="B24" s="33">
        <v>10</v>
      </c>
      <c r="C24" s="14">
        <v>41386</v>
      </c>
      <c r="D24" s="14">
        <v>41399</v>
      </c>
      <c r="E24" s="36">
        <v>3.7</v>
      </c>
      <c r="F24" s="36">
        <f t="shared" si="0"/>
        <v>81.81000000000003</v>
      </c>
      <c r="G24" s="35"/>
      <c r="H24" s="36">
        <v>4</v>
      </c>
      <c r="I24" s="37">
        <f t="shared" si="1"/>
        <v>88.44</v>
      </c>
      <c r="J24" s="34"/>
      <c r="K24" s="38">
        <v>4.31</v>
      </c>
      <c r="L24" s="39">
        <f t="shared" si="2"/>
        <v>95.29000000000002</v>
      </c>
      <c r="M24" s="34"/>
      <c r="N24" s="38">
        <v>4.62</v>
      </c>
      <c r="O24" s="39">
        <f t="shared" si="3"/>
        <v>102.15000000000002</v>
      </c>
      <c r="P24" s="34"/>
      <c r="Q24" s="38">
        <v>4.93</v>
      </c>
      <c r="R24" s="39">
        <f t="shared" si="4"/>
        <v>109.00000000000006</v>
      </c>
      <c r="S24" s="34"/>
      <c r="T24" s="38">
        <v>5.24</v>
      </c>
      <c r="U24" s="39">
        <f t="shared" si="5"/>
        <v>115.85999999999997</v>
      </c>
      <c r="V24" s="33" t="s">
        <v>15</v>
      </c>
      <c r="W24" s="33">
        <v>10</v>
      </c>
      <c r="X24" s="36">
        <v>5.54</v>
      </c>
      <c r="Y24" s="39">
        <f t="shared" si="6"/>
        <v>122.49000000000007</v>
      </c>
      <c r="Z24" s="34"/>
      <c r="AA24" s="38">
        <v>5.85</v>
      </c>
      <c r="AB24" s="39">
        <f t="shared" si="7"/>
        <v>129.33999999999995</v>
      </c>
      <c r="AC24" s="34"/>
      <c r="AD24" s="38">
        <v>6.16</v>
      </c>
      <c r="AE24" s="39">
        <f t="shared" si="8"/>
        <v>136.19999999999996</v>
      </c>
      <c r="AF24" s="34"/>
      <c r="AG24" s="38">
        <v>6.47</v>
      </c>
      <c r="AH24" s="39">
        <f t="shared" si="9"/>
        <v>143.04999999999998</v>
      </c>
      <c r="AI24" s="34"/>
      <c r="AJ24" s="38">
        <v>6.77</v>
      </c>
      <c r="AK24" s="39">
        <f t="shared" si="10"/>
        <v>149.67999999999998</v>
      </c>
      <c r="AL24" s="34"/>
      <c r="AM24" s="38">
        <v>7.08</v>
      </c>
      <c r="AN24" s="39">
        <f t="shared" si="11"/>
        <v>156.54000000000005</v>
      </c>
      <c r="AO24" s="33" t="s">
        <v>15</v>
      </c>
      <c r="AP24" s="33">
        <v>10</v>
      </c>
      <c r="AQ24" s="38">
        <v>7.39</v>
      </c>
      <c r="AR24" s="39">
        <f t="shared" si="12"/>
        <v>163.38999999999993</v>
      </c>
      <c r="AS24" s="34"/>
      <c r="AT24" s="36">
        <v>7.7</v>
      </c>
      <c r="AU24" s="39">
        <f t="shared" si="13"/>
        <v>170.24999999999997</v>
      </c>
      <c r="AV24" s="34"/>
      <c r="AW24" s="36">
        <v>8</v>
      </c>
      <c r="AX24" s="39">
        <f t="shared" si="14"/>
        <v>176.88</v>
      </c>
      <c r="AY24" s="34"/>
      <c r="AZ24" s="38">
        <v>8.31</v>
      </c>
      <c r="BA24" s="39">
        <f t="shared" si="15"/>
        <v>183.73000000000005</v>
      </c>
      <c r="BB24" s="34"/>
      <c r="BC24" s="38">
        <v>8.62</v>
      </c>
      <c r="BD24" s="52">
        <f t="shared" si="16"/>
        <v>190.59000000000003</v>
      </c>
      <c r="BE24" s="51" t="s">
        <v>15</v>
      </c>
      <c r="BF24" s="24">
        <v>10</v>
      </c>
    </row>
    <row r="25" spans="1:58" ht="15">
      <c r="A25" s="9" t="s">
        <v>15</v>
      </c>
      <c r="B25" s="33">
        <v>11</v>
      </c>
      <c r="C25" s="14">
        <v>41400</v>
      </c>
      <c r="D25" s="14">
        <v>41413</v>
      </c>
      <c r="E25" s="36">
        <v>3.7</v>
      </c>
      <c r="F25" s="36">
        <f t="shared" si="0"/>
        <v>85.51000000000003</v>
      </c>
      <c r="G25" s="35"/>
      <c r="H25" s="36">
        <v>4</v>
      </c>
      <c r="I25" s="37">
        <f t="shared" si="1"/>
        <v>92.44</v>
      </c>
      <c r="J25" s="34"/>
      <c r="K25" s="38">
        <v>4.31</v>
      </c>
      <c r="L25" s="39">
        <f t="shared" si="2"/>
        <v>99.60000000000002</v>
      </c>
      <c r="M25" s="34"/>
      <c r="N25" s="38">
        <v>4.62</v>
      </c>
      <c r="O25" s="39">
        <f t="shared" si="3"/>
        <v>106.77000000000002</v>
      </c>
      <c r="P25" s="34"/>
      <c r="Q25" s="38">
        <v>4.93</v>
      </c>
      <c r="R25" s="39">
        <f t="shared" si="4"/>
        <v>113.93000000000006</v>
      </c>
      <c r="S25" s="34"/>
      <c r="T25" s="38">
        <v>5.24</v>
      </c>
      <c r="U25" s="39">
        <f t="shared" si="5"/>
        <v>121.09999999999997</v>
      </c>
      <c r="V25" s="33" t="s">
        <v>15</v>
      </c>
      <c r="W25" s="33">
        <v>11</v>
      </c>
      <c r="X25" s="36">
        <v>5.54</v>
      </c>
      <c r="Y25" s="39">
        <f t="shared" si="6"/>
        <v>128.03000000000006</v>
      </c>
      <c r="Z25" s="34"/>
      <c r="AA25" s="38">
        <v>5.85</v>
      </c>
      <c r="AB25" s="39">
        <f t="shared" si="7"/>
        <v>135.18999999999994</v>
      </c>
      <c r="AC25" s="34"/>
      <c r="AD25" s="38">
        <v>6.16</v>
      </c>
      <c r="AE25" s="39">
        <f t="shared" si="8"/>
        <v>142.35999999999996</v>
      </c>
      <c r="AF25" s="34"/>
      <c r="AG25" s="38">
        <v>6.47</v>
      </c>
      <c r="AH25" s="39">
        <f t="shared" si="9"/>
        <v>149.51999999999998</v>
      </c>
      <c r="AI25" s="34"/>
      <c r="AJ25" s="38">
        <v>6.77</v>
      </c>
      <c r="AK25" s="39">
        <f t="shared" si="10"/>
        <v>156.45</v>
      </c>
      <c r="AL25" s="34"/>
      <c r="AM25" s="38">
        <v>7.08</v>
      </c>
      <c r="AN25" s="39">
        <f t="shared" si="11"/>
        <v>163.62000000000006</v>
      </c>
      <c r="AO25" s="33" t="s">
        <v>15</v>
      </c>
      <c r="AP25" s="33">
        <v>11</v>
      </c>
      <c r="AQ25" s="38">
        <v>7.39</v>
      </c>
      <c r="AR25" s="39">
        <f t="shared" si="12"/>
        <v>170.77999999999992</v>
      </c>
      <c r="AS25" s="34"/>
      <c r="AT25" s="36">
        <v>7.7</v>
      </c>
      <c r="AU25" s="39">
        <f t="shared" si="13"/>
        <v>177.94999999999996</v>
      </c>
      <c r="AV25" s="34"/>
      <c r="AW25" s="36">
        <v>8</v>
      </c>
      <c r="AX25" s="39">
        <f t="shared" si="14"/>
        <v>184.88</v>
      </c>
      <c r="AY25" s="34"/>
      <c r="AZ25" s="38">
        <v>8.31</v>
      </c>
      <c r="BA25" s="39">
        <f t="shared" si="15"/>
        <v>192.04000000000005</v>
      </c>
      <c r="BB25" s="34"/>
      <c r="BC25" s="38">
        <v>8.62</v>
      </c>
      <c r="BD25" s="52">
        <f t="shared" si="16"/>
        <v>199.21000000000004</v>
      </c>
      <c r="BE25" s="51" t="s">
        <v>15</v>
      </c>
      <c r="BF25" s="24">
        <v>11</v>
      </c>
    </row>
    <row r="26" spans="1:58" ht="15">
      <c r="A26" s="9" t="s">
        <v>15</v>
      </c>
      <c r="B26" s="33">
        <v>12</v>
      </c>
      <c r="C26" s="14">
        <v>41414</v>
      </c>
      <c r="D26" s="14">
        <v>41427</v>
      </c>
      <c r="E26" s="36">
        <v>3.7</v>
      </c>
      <c r="F26" s="36">
        <f t="shared" si="0"/>
        <v>89.21000000000004</v>
      </c>
      <c r="G26" s="35"/>
      <c r="H26" s="36">
        <v>4</v>
      </c>
      <c r="I26" s="37">
        <f t="shared" si="1"/>
        <v>96.44</v>
      </c>
      <c r="J26" s="34"/>
      <c r="K26" s="38">
        <v>4.31</v>
      </c>
      <c r="L26" s="39">
        <f t="shared" si="2"/>
        <v>103.91000000000003</v>
      </c>
      <c r="M26" s="34"/>
      <c r="N26" s="38">
        <v>4.62</v>
      </c>
      <c r="O26" s="39">
        <f t="shared" si="3"/>
        <v>111.39000000000003</v>
      </c>
      <c r="P26" s="34"/>
      <c r="Q26" s="38">
        <v>4.93</v>
      </c>
      <c r="R26" s="39">
        <f t="shared" si="4"/>
        <v>118.86000000000007</v>
      </c>
      <c r="S26" s="34"/>
      <c r="T26" s="38">
        <v>5.24</v>
      </c>
      <c r="U26" s="39">
        <f t="shared" si="5"/>
        <v>126.33999999999996</v>
      </c>
      <c r="V26" s="33" t="s">
        <v>15</v>
      </c>
      <c r="W26" s="33">
        <v>12</v>
      </c>
      <c r="X26" s="36">
        <v>5.54</v>
      </c>
      <c r="Y26" s="39">
        <f t="shared" si="6"/>
        <v>133.57000000000005</v>
      </c>
      <c r="Z26" s="34"/>
      <c r="AA26" s="38">
        <v>5.85</v>
      </c>
      <c r="AB26" s="39">
        <f t="shared" si="7"/>
        <v>141.03999999999994</v>
      </c>
      <c r="AC26" s="34"/>
      <c r="AD26" s="38">
        <v>6.16</v>
      </c>
      <c r="AE26" s="39">
        <f t="shared" si="8"/>
        <v>148.51999999999995</v>
      </c>
      <c r="AF26" s="34"/>
      <c r="AG26" s="38">
        <v>6.47</v>
      </c>
      <c r="AH26" s="39">
        <f t="shared" si="9"/>
        <v>155.98999999999998</v>
      </c>
      <c r="AI26" s="34"/>
      <c r="AJ26" s="38">
        <v>6.77</v>
      </c>
      <c r="AK26" s="39">
        <f t="shared" si="10"/>
        <v>163.22</v>
      </c>
      <c r="AL26" s="34"/>
      <c r="AM26" s="38">
        <v>7.08</v>
      </c>
      <c r="AN26" s="39">
        <f t="shared" si="11"/>
        <v>170.70000000000007</v>
      </c>
      <c r="AO26" s="33" t="s">
        <v>15</v>
      </c>
      <c r="AP26" s="33">
        <v>12</v>
      </c>
      <c r="AQ26" s="38">
        <v>7.39</v>
      </c>
      <c r="AR26" s="39">
        <f t="shared" si="12"/>
        <v>178.1699999999999</v>
      </c>
      <c r="AS26" s="34"/>
      <c r="AT26" s="36">
        <v>7.7</v>
      </c>
      <c r="AU26" s="39">
        <f t="shared" si="13"/>
        <v>185.64999999999995</v>
      </c>
      <c r="AV26" s="34"/>
      <c r="AW26" s="36">
        <v>8</v>
      </c>
      <c r="AX26" s="39">
        <f t="shared" si="14"/>
        <v>192.88</v>
      </c>
      <c r="AY26" s="34"/>
      <c r="AZ26" s="38">
        <v>8.31</v>
      </c>
      <c r="BA26" s="39">
        <f t="shared" si="15"/>
        <v>200.35000000000005</v>
      </c>
      <c r="BB26" s="34"/>
      <c r="BC26" s="38">
        <v>8.62</v>
      </c>
      <c r="BD26" s="52">
        <f t="shared" si="16"/>
        <v>207.83000000000004</v>
      </c>
      <c r="BE26" s="51" t="s">
        <v>15</v>
      </c>
      <c r="BF26" s="24">
        <v>12</v>
      </c>
    </row>
    <row r="27" spans="1:58" ht="15">
      <c r="A27" s="9" t="s">
        <v>15</v>
      </c>
      <c r="B27" s="33">
        <v>13</v>
      </c>
      <c r="C27" s="14">
        <v>41428</v>
      </c>
      <c r="D27" s="14">
        <v>41441</v>
      </c>
      <c r="E27" s="36">
        <v>3.7</v>
      </c>
      <c r="F27" s="36">
        <f t="shared" si="0"/>
        <v>92.91000000000004</v>
      </c>
      <c r="G27" s="35"/>
      <c r="H27" s="36">
        <v>4</v>
      </c>
      <c r="I27" s="37">
        <f t="shared" si="1"/>
        <v>100.44</v>
      </c>
      <c r="J27" s="34"/>
      <c r="K27" s="38">
        <v>4.31</v>
      </c>
      <c r="L27" s="39">
        <f t="shared" si="2"/>
        <v>108.22000000000003</v>
      </c>
      <c r="M27" s="40"/>
      <c r="N27" s="38">
        <v>4.62</v>
      </c>
      <c r="O27" s="39">
        <f t="shared" si="3"/>
        <v>116.01000000000003</v>
      </c>
      <c r="P27" s="34"/>
      <c r="Q27" s="38">
        <v>4.93</v>
      </c>
      <c r="R27" s="39">
        <f t="shared" si="4"/>
        <v>123.79000000000008</v>
      </c>
      <c r="S27" s="34"/>
      <c r="T27" s="38">
        <v>5.24</v>
      </c>
      <c r="U27" s="39">
        <f t="shared" si="5"/>
        <v>131.57999999999996</v>
      </c>
      <c r="V27" s="33" t="s">
        <v>15</v>
      </c>
      <c r="W27" s="33">
        <v>13</v>
      </c>
      <c r="X27" s="36">
        <v>5.54</v>
      </c>
      <c r="Y27" s="39">
        <f t="shared" si="6"/>
        <v>139.11000000000004</v>
      </c>
      <c r="Z27" s="34"/>
      <c r="AA27" s="38">
        <v>5.85</v>
      </c>
      <c r="AB27" s="39">
        <f t="shared" si="7"/>
        <v>146.88999999999993</v>
      </c>
      <c r="AC27" s="34"/>
      <c r="AD27" s="38">
        <v>6.16</v>
      </c>
      <c r="AE27" s="39">
        <f t="shared" si="8"/>
        <v>154.67999999999995</v>
      </c>
      <c r="AF27" s="34"/>
      <c r="AG27" s="38">
        <v>6.47</v>
      </c>
      <c r="AH27" s="39">
        <f t="shared" si="9"/>
        <v>162.45999999999998</v>
      </c>
      <c r="AI27" s="34"/>
      <c r="AJ27" s="38">
        <v>6.77</v>
      </c>
      <c r="AK27" s="39">
        <f t="shared" si="10"/>
        <v>169.99</v>
      </c>
      <c r="AL27" s="34"/>
      <c r="AM27" s="38">
        <v>7.08</v>
      </c>
      <c r="AN27" s="39">
        <f t="shared" si="11"/>
        <v>177.7800000000001</v>
      </c>
      <c r="AO27" s="33" t="s">
        <v>15</v>
      </c>
      <c r="AP27" s="33">
        <v>13</v>
      </c>
      <c r="AQ27" s="38">
        <v>7.39</v>
      </c>
      <c r="AR27" s="39">
        <f t="shared" si="12"/>
        <v>185.5599999999999</v>
      </c>
      <c r="AS27" s="40"/>
      <c r="AT27" s="36">
        <v>7.7</v>
      </c>
      <c r="AU27" s="39">
        <f t="shared" si="13"/>
        <v>193.34999999999994</v>
      </c>
      <c r="AV27" s="34"/>
      <c r="AW27" s="36">
        <v>8</v>
      </c>
      <c r="AX27" s="39">
        <f t="shared" si="14"/>
        <v>200.88</v>
      </c>
      <c r="AY27" s="34"/>
      <c r="AZ27" s="38">
        <v>8.31</v>
      </c>
      <c r="BA27" s="39">
        <f t="shared" si="15"/>
        <v>208.66000000000005</v>
      </c>
      <c r="BB27" s="40"/>
      <c r="BC27" s="38">
        <v>8.62</v>
      </c>
      <c r="BD27" s="52">
        <f t="shared" si="16"/>
        <v>216.45000000000005</v>
      </c>
      <c r="BE27" s="51" t="s">
        <v>15</v>
      </c>
      <c r="BF27" s="24">
        <v>13</v>
      </c>
    </row>
    <row r="28" spans="1:58" ht="15">
      <c r="A28" s="28" t="s">
        <v>15</v>
      </c>
      <c r="B28" s="58">
        <v>14</v>
      </c>
      <c r="C28" s="26">
        <v>41442</v>
      </c>
      <c r="D28" s="14">
        <v>41455</v>
      </c>
      <c r="E28" s="59">
        <v>3.29</v>
      </c>
      <c r="F28" s="59">
        <f t="shared" si="0"/>
        <v>96.20000000000005</v>
      </c>
      <c r="G28" s="41"/>
      <c r="H28" s="59">
        <v>3.56</v>
      </c>
      <c r="I28" s="60">
        <f t="shared" si="1"/>
        <v>104</v>
      </c>
      <c r="J28" s="42"/>
      <c r="K28" s="61">
        <v>3.84</v>
      </c>
      <c r="L28" s="62">
        <f t="shared" si="2"/>
        <v>112.06000000000003</v>
      </c>
      <c r="M28" s="42"/>
      <c r="N28" s="61">
        <v>4.11</v>
      </c>
      <c r="O28" s="62">
        <f t="shared" si="3"/>
        <v>120.12000000000003</v>
      </c>
      <c r="P28" s="42"/>
      <c r="Q28" s="61">
        <v>4.39</v>
      </c>
      <c r="R28" s="62">
        <f t="shared" si="4"/>
        <v>128.18000000000006</v>
      </c>
      <c r="S28" s="42"/>
      <c r="T28" s="61">
        <v>4.66</v>
      </c>
      <c r="U28" s="62">
        <f t="shared" si="5"/>
        <v>136.23999999999995</v>
      </c>
      <c r="V28" s="43"/>
      <c r="W28" s="58">
        <v>14</v>
      </c>
      <c r="X28" s="59">
        <v>4.93</v>
      </c>
      <c r="Y28" s="62">
        <f t="shared" si="6"/>
        <v>144.04000000000005</v>
      </c>
      <c r="Z28" s="42"/>
      <c r="AA28" s="63">
        <v>5.21</v>
      </c>
      <c r="AB28" s="62">
        <f t="shared" si="7"/>
        <v>152.09999999999994</v>
      </c>
      <c r="AC28" s="42"/>
      <c r="AD28" s="61">
        <v>5.48</v>
      </c>
      <c r="AE28" s="62">
        <f t="shared" si="8"/>
        <v>160.15999999999994</v>
      </c>
      <c r="AF28" s="42"/>
      <c r="AG28" s="61">
        <v>5.76</v>
      </c>
      <c r="AH28" s="62">
        <f t="shared" si="9"/>
        <v>168.21999999999997</v>
      </c>
      <c r="AI28" s="42"/>
      <c r="AJ28" s="61">
        <v>6.03</v>
      </c>
      <c r="AK28" s="62">
        <f t="shared" si="10"/>
        <v>176.02</v>
      </c>
      <c r="AL28" s="42"/>
      <c r="AM28" s="61">
        <v>6.3</v>
      </c>
      <c r="AN28" s="62">
        <f t="shared" si="11"/>
        <v>184.0800000000001</v>
      </c>
      <c r="AO28" s="43"/>
      <c r="AP28" s="58">
        <v>14</v>
      </c>
      <c r="AQ28" s="61">
        <v>6.58</v>
      </c>
      <c r="AR28" s="62">
        <f t="shared" si="12"/>
        <v>192.1399999999999</v>
      </c>
      <c r="AS28" s="42"/>
      <c r="AT28" s="59">
        <v>6.85</v>
      </c>
      <c r="AU28" s="62">
        <f t="shared" si="13"/>
        <v>200.19999999999993</v>
      </c>
      <c r="AV28" s="42"/>
      <c r="AW28" s="59">
        <v>7.12</v>
      </c>
      <c r="AX28" s="62">
        <f t="shared" si="14"/>
        <v>208</v>
      </c>
      <c r="AY28" s="42"/>
      <c r="AZ28" s="63">
        <v>7.4</v>
      </c>
      <c r="BA28" s="62">
        <f t="shared" si="15"/>
        <v>216.06000000000006</v>
      </c>
      <c r="BB28" s="42"/>
      <c r="BC28" s="63">
        <v>7.67</v>
      </c>
      <c r="BD28" s="56">
        <f t="shared" si="16"/>
        <v>224.12000000000003</v>
      </c>
      <c r="BE28" s="57"/>
      <c r="BF28" s="24">
        <v>14</v>
      </c>
    </row>
    <row r="29" spans="1:57" ht="15">
      <c r="A29" s="29" t="s">
        <v>12</v>
      </c>
      <c r="B29" s="64"/>
      <c r="C29" s="38"/>
      <c r="D29" s="38"/>
      <c r="E29" s="36">
        <f>SUM(E2:E28)</f>
        <v>96.20000000000005</v>
      </c>
      <c r="F29" s="64"/>
      <c r="G29" s="64"/>
      <c r="H29" s="36">
        <f>SUM(H2:H28)</f>
        <v>104</v>
      </c>
      <c r="I29" s="64"/>
      <c r="J29" s="64"/>
      <c r="K29" s="38">
        <f>SUM(K2:K28)</f>
        <v>112.06000000000003</v>
      </c>
      <c r="L29" s="64"/>
      <c r="M29" s="64"/>
      <c r="N29" s="38">
        <f>SUM(N2:N28)</f>
        <v>120.12000000000003</v>
      </c>
      <c r="O29" s="64"/>
      <c r="P29" s="64"/>
      <c r="Q29" s="38">
        <f>SUM(Q2:Q28)</f>
        <v>128.18000000000006</v>
      </c>
      <c r="R29" s="64"/>
      <c r="S29" s="64"/>
      <c r="T29" s="38">
        <f>SUM(T2:T28)</f>
        <v>136.23999999999995</v>
      </c>
      <c r="U29" s="64"/>
      <c r="V29" s="44" t="s">
        <v>12</v>
      </c>
      <c r="W29" s="64"/>
      <c r="X29" s="36">
        <f>SUM(X2:X28)</f>
        <v>144.04000000000005</v>
      </c>
      <c r="Y29" s="64"/>
      <c r="Z29" s="64"/>
      <c r="AA29" s="45">
        <f>SUM(AA2:AA28)</f>
        <v>152.09999999999994</v>
      </c>
      <c r="AB29" s="64"/>
      <c r="AC29" s="64"/>
      <c r="AD29" s="38">
        <f>SUM(AD2:AD28)</f>
        <v>160.15999999999994</v>
      </c>
      <c r="AE29" s="64"/>
      <c r="AF29" s="64"/>
      <c r="AG29" s="38">
        <f>SUM(AG2:AG28)</f>
        <v>168.21999999999997</v>
      </c>
      <c r="AH29" s="64"/>
      <c r="AI29" s="64"/>
      <c r="AJ29" s="38">
        <f>SUM(AJ2:AJ28)</f>
        <v>176.02</v>
      </c>
      <c r="AK29" s="64"/>
      <c r="AL29" s="64"/>
      <c r="AM29" s="38">
        <f>SUM(AM2:AM28)</f>
        <v>184.0800000000001</v>
      </c>
      <c r="AN29" s="64"/>
      <c r="AO29" s="44" t="s">
        <v>12</v>
      </c>
      <c r="AP29" s="64"/>
      <c r="AQ29" s="38">
        <f>SUM(AQ2:AQ28)</f>
        <v>192.1399999999999</v>
      </c>
      <c r="AR29" s="64"/>
      <c r="AS29" s="64"/>
      <c r="AT29" s="36">
        <f>SUM(AT2:AT28)</f>
        <v>200.19999999999993</v>
      </c>
      <c r="AU29" s="64"/>
      <c r="AV29" s="64"/>
      <c r="AW29" s="36">
        <f>SUM(AW2:AW28)</f>
        <v>208</v>
      </c>
      <c r="AX29" s="64"/>
      <c r="AY29" s="64"/>
      <c r="AZ29" s="38">
        <f>SUM(AZ2:AZ28)</f>
        <v>216.06000000000006</v>
      </c>
      <c r="BA29" s="64"/>
      <c r="BB29" s="64"/>
      <c r="BC29" s="38">
        <f>SUM(BC2:BC28)</f>
        <v>224.12000000000003</v>
      </c>
      <c r="BD29" s="55"/>
      <c r="BE29" s="53" t="s">
        <v>12</v>
      </c>
    </row>
    <row r="30" spans="1:70" s="72" customFormat="1" ht="15">
      <c r="A30" s="65" t="s">
        <v>104</v>
      </c>
      <c r="B30" s="66"/>
      <c r="C30" s="66"/>
      <c r="D30" s="66"/>
      <c r="E30" s="67">
        <f>E29*2</f>
        <v>192.4000000000001</v>
      </c>
      <c r="F30" s="66"/>
      <c r="G30" s="66"/>
      <c r="H30" s="67">
        <f>H29*2</f>
        <v>208</v>
      </c>
      <c r="I30" s="66"/>
      <c r="J30" s="66"/>
      <c r="K30" s="67">
        <f>K29*2</f>
        <v>224.12000000000006</v>
      </c>
      <c r="L30" s="66"/>
      <c r="M30" s="66"/>
      <c r="N30" s="67">
        <f>N29*2</f>
        <v>240.24000000000007</v>
      </c>
      <c r="O30" s="66"/>
      <c r="P30" s="66"/>
      <c r="Q30" s="67">
        <f>Q29*2</f>
        <v>256.3600000000001</v>
      </c>
      <c r="R30" s="66"/>
      <c r="S30" s="66"/>
      <c r="T30" s="67">
        <f>T29*2</f>
        <v>272.4799999999999</v>
      </c>
      <c r="U30" s="66"/>
      <c r="V30" s="66"/>
      <c r="W30" s="66"/>
      <c r="X30" s="67">
        <f>X29*2</f>
        <v>288.0800000000001</v>
      </c>
      <c r="Y30" s="66"/>
      <c r="Z30" s="66"/>
      <c r="AA30" s="67">
        <f>AA29*2</f>
        <v>304.1999999999999</v>
      </c>
      <c r="AB30" s="66"/>
      <c r="AC30" s="66"/>
      <c r="AD30" s="67">
        <f>AD29*2</f>
        <v>320.3199999999999</v>
      </c>
      <c r="AE30" s="66"/>
      <c r="AF30" s="66"/>
      <c r="AG30" s="67">
        <f>AG29*2</f>
        <v>336.43999999999994</v>
      </c>
      <c r="AH30" s="66"/>
      <c r="AI30" s="66"/>
      <c r="AJ30" s="67">
        <f>AJ29*2</f>
        <v>352.04</v>
      </c>
      <c r="AK30" s="66"/>
      <c r="AL30" s="66"/>
      <c r="AM30" s="67">
        <f>AM29*2</f>
        <v>368.1600000000002</v>
      </c>
      <c r="AN30" s="66"/>
      <c r="AO30" s="66"/>
      <c r="AP30" s="66"/>
      <c r="AQ30" s="67">
        <f>AQ29*2</f>
        <v>384.2799999999998</v>
      </c>
      <c r="AR30" s="66"/>
      <c r="AS30" s="66"/>
      <c r="AT30" s="67">
        <f>AT29*2</f>
        <v>400.39999999999986</v>
      </c>
      <c r="AU30" s="66"/>
      <c r="AV30" s="66"/>
      <c r="AW30" s="67">
        <f>AW29*2</f>
        <v>416</v>
      </c>
      <c r="AX30" s="66"/>
      <c r="AY30" s="66"/>
      <c r="AZ30" s="67">
        <f>AZ29*2</f>
        <v>432.1200000000001</v>
      </c>
      <c r="BA30" s="66"/>
      <c r="BB30" s="66"/>
      <c r="BC30" s="68">
        <f>BC29*2</f>
        <v>448.24000000000007</v>
      </c>
      <c r="BD30" s="69"/>
      <c r="BE30" s="70"/>
      <c r="BF30" s="71"/>
      <c r="BG30" s="71"/>
      <c r="BH30" s="71"/>
      <c r="BI30" s="71"/>
      <c r="BJ30" s="71"/>
      <c r="BK30" s="71"/>
      <c r="BL30" s="71"/>
      <c r="BM30" s="71"/>
      <c r="BN30" s="71"/>
      <c r="BO30" s="71"/>
      <c r="BP30" s="71"/>
      <c r="BQ30" s="71"/>
      <c r="BR30" s="71"/>
    </row>
    <row r="31" spans="1:57" ht="15">
      <c r="A31" s="15"/>
      <c r="C31" s="46"/>
      <c r="D31" s="46"/>
      <c r="E31" s="47"/>
      <c r="H31" s="47"/>
      <c r="K31" s="46"/>
      <c r="N31" s="46"/>
      <c r="Q31" s="46"/>
      <c r="T31" s="46"/>
      <c r="V31" s="48"/>
      <c r="X31" s="47"/>
      <c r="AA31" s="49"/>
      <c r="AD31" s="46"/>
      <c r="AG31" s="46"/>
      <c r="AJ31" s="46"/>
      <c r="AM31" s="46"/>
      <c r="AO31" s="48"/>
      <c r="AQ31" s="46"/>
      <c r="AT31" s="47"/>
      <c r="AW31" s="47"/>
      <c r="AZ31" s="46"/>
      <c r="BC31" s="46"/>
      <c r="BE31" s="54"/>
    </row>
    <row r="32" spans="1:56" ht="15">
      <c r="A32" s="15"/>
      <c r="B32" s="46"/>
      <c r="E32" s="50" t="s">
        <v>67</v>
      </c>
      <c r="H32" s="30" t="s">
        <v>34</v>
      </c>
      <c r="K32" s="30" t="s">
        <v>35</v>
      </c>
      <c r="N32" s="30" t="s">
        <v>36</v>
      </c>
      <c r="Q32" s="30" t="s">
        <v>37</v>
      </c>
      <c r="T32" s="30" t="s">
        <v>38</v>
      </c>
      <c r="X32" s="30" t="s">
        <v>39</v>
      </c>
      <c r="AA32" s="30" t="s">
        <v>40</v>
      </c>
      <c r="AE32" s="30" t="s">
        <v>41</v>
      </c>
      <c r="AH32" s="30" t="s">
        <v>42</v>
      </c>
      <c r="AK32" s="30" t="s">
        <v>43</v>
      </c>
      <c r="AN32" s="30" t="s">
        <v>44</v>
      </c>
      <c r="AR32" s="30" t="s">
        <v>45</v>
      </c>
      <c r="AU32" s="30" t="s">
        <v>46</v>
      </c>
      <c r="AX32" s="30" t="s">
        <v>47</v>
      </c>
      <c r="BA32" s="30" t="s">
        <v>48</v>
      </c>
      <c r="BD32" s="31" t="s">
        <v>49</v>
      </c>
    </row>
    <row r="33" spans="1:56" ht="15">
      <c r="A33" s="15"/>
      <c r="B33" s="46"/>
      <c r="E33" s="50" t="s">
        <v>70</v>
      </c>
      <c r="H33" s="30" t="s">
        <v>27</v>
      </c>
      <c r="K33" s="30" t="s">
        <v>27</v>
      </c>
      <c r="N33" s="30" t="s">
        <v>27</v>
      </c>
      <c r="Q33" s="30" t="s">
        <v>27</v>
      </c>
      <c r="T33" s="30" t="s">
        <v>27</v>
      </c>
      <c r="X33" s="30" t="s">
        <v>27</v>
      </c>
      <c r="AA33" s="30" t="s">
        <v>27</v>
      </c>
      <c r="AE33" s="30" t="s">
        <v>27</v>
      </c>
      <c r="AH33" s="30" t="s">
        <v>27</v>
      </c>
      <c r="AK33" s="30" t="s">
        <v>27</v>
      </c>
      <c r="AN33" s="30" t="s">
        <v>27</v>
      </c>
      <c r="AR33" s="30" t="s">
        <v>27</v>
      </c>
      <c r="AU33" s="30" t="s">
        <v>27</v>
      </c>
      <c r="AX33" s="30" t="s">
        <v>27</v>
      </c>
      <c r="BA33" s="30" t="s">
        <v>27</v>
      </c>
      <c r="BD33" s="31" t="s">
        <v>27</v>
      </c>
    </row>
    <row r="34" spans="1:2" ht="15">
      <c r="A34" s="74"/>
      <c r="B34" s="74"/>
    </row>
    <row r="35" spans="1:57" ht="15">
      <c r="A35" s="74"/>
      <c r="B35" s="74"/>
      <c r="E35" s="50" t="s">
        <v>50</v>
      </c>
      <c r="H35" s="74" t="s">
        <v>51</v>
      </c>
      <c r="I35" s="74"/>
      <c r="K35" s="74" t="s">
        <v>52</v>
      </c>
      <c r="L35" s="74"/>
      <c r="N35" s="74" t="s">
        <v>53</v>
      </c>
      <c r="O35" s="74"/>
      <c r="Q35" s="74" t="s">
        <v>54</v>
      </c>
      <c r="R35" s="74"/>
      <c r="T35" s="74" t="s">
        <v>55</v>
      </c>
      <c r="U35" s="74"/>
      <c r="X35" s="74" t="s">
        <v>56</v>
      </c>
      <c r="Y35" s="74"/>
      <c r="AA35" s="74" t="s">
        <v>57</v>
      </c>
      <c r="AB35" s="74"/>
      <c r="AE35" s="74" t="s">
        <v>58</v>
      </c>
      <c r="AF35" s="74"/>
      <c r="AH35" s="74" t="s">
        <v>59</v>
      </c>
      <c r="AI35" s="74"/>
      <c r="AK35" s="74" t="s">
        <v>60</v>
      </c>
      <c r="AL35" s="74"/>
      <c r="AN35" s="74" t="s">
        <v>61</v>
      </c>
      <c r="AO35" s="74"/>
      <c r="AR35" s="74" t="s">
        <v>62</v>
      </c>
      <c r="AS35" s="74"/>
      <c r="AU35" s="74" t="s">
        <v>63</v>
      </c>
      <c r="AV35" s="74"/>
      <c r="AX35" s="74" t="s">
        <v>64</v>
      </c>
      <c r="AY35" s="74"/>
      <c r="BA35" s="74" t="s">
        <v>65</v>
      </c>
      <c r="BB35" s="74"/>
      <c r="BD35" s="75" t="s">
        <v>66</v>
      </c>
      <c r="BE35" s="75"/>
    </row>
  </sheetData>
  <sheetProtection/>
  <mergeCells count="18">
    <mergeCell ref="AR35:AS35"/>
    <mergeCell ref="AU35:AV35"/>
    <mergeCell ref="Q35:R35"/>
    <mergeCell ref="A34:B34"/>
    <mergeCell ref="A35:B35"/>
    <mergeCell ref="H35:I35"/>
    <mergeCell ref="K35:L35"/>
    <mergeCell ref="N35:O35"/>
    <mergeCell ref="AX35:AY35"/>
    <mergeCell ref="BA35:BB35"/>
    <mergeCell ref="BD35:BE35"/>
    <mergeCell ref="T35:U35"/>
    <mergeCell ref="X35:Y35"/>
    <mergeCell ref="AA35:AB35"/>
    <mergeCell ref="AE35:AF35"/>
    <mergeCell ref="AH35:AI35"/>
    <mergeCell ref="AK35:AL35"/>
    <mergeCell ref="AN35:AO35"/>
  </mergeCells>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D32"/>
  <sheetViews>
    <sheetView zoomScalePageLayoutView="0" workbookViewId="0" topLeftCell="A1">
      <selection activeCell="C32" sqref="C32"/>
    </sheetView>
  </sheetViews>
  <sheetFormatPr defaultColWidth="9.140625" defaultRowHeight="15"/>
  <sheetData>
    <row r="2" ht="15">
      <c r="A2" t="s">
        <v>75</v>
      </c>
    </row>
    <row r="3" ht="15">
      <c r="A3" t="s">
        <v>76</v>
      </c>
    </row>
    <row r="4" spans="1:3" ht="15">
      <c r="A4" s="9" t="s">
        <v>10</v>
      </c>
      <c r="B4" s="9" t="s">
        <v>86</v>
      </c>
      <c r="C4" s="9" t="s">
        <v>102</v>
      </c>
    </row>
    <row r="5" spans="1:3" ht="15">
      <c r="A5" s="9" t="s">
        <v>15</v>
      </c>
      <c r="B5" s="27">
        <v>14</v>
      </c>
      <c r="C5" s="4">
        <v>0.74</v>
      </c>
    </row>
    <row r="6" spans="1:3" ht="15">
      <c r="A6" s="9" t="s">
        <v>15</v>
      </c>
      <c r="B6" s="27">
        <v>15</v>
      </c>
      <c r="C6" s="4">
        <v>3.7</v>
      </c>
    </row>
    <row r="7" spans="1:3" ht="15">
      <c r="A7" s="9" t="s">
        <v>15</v>
      </c>
      <c r="B7" s="27">
        <v>16</v>
      </c>
      <c r="C7" s="4">
        <v>3.7</v>
      </c>
    </row>
    <row r="8" spans="1:3" ht="15">
      <c r="A8" s="9" t="s">
        <v>15</v>
      </c>
      <c r="B8" s="27">
        <v>17</v>
      </c>
      <c r="C8" s="4">
        <v>3.7</v>
      </c>
    </row>
    <row r="9" spans="1:4" ht="15">
      <c r="A9" s="9" t="s">
        <v>15</v>
      </c>
      <c r="B9" s="27">
        <v>18</v>
      </c>
      <c r="C9" s="4">
        <v>3.7</v>
      </c>
      <c r="D9" t="s">
        <v>26</v>
      </c>
    </row>
    <row r="10" spans="1:4" ht="15">
      <c r="A10" s="9" t="s">
        <v>15</v>
      </c>
      <c r="B10" s="27">
        <v>19</v>
      </c>
      <c r="C10" s="4">
        <v>4</v>
      </c>
      <c r="D10" t="s">
        <v>71</v>
      </c>
    </row>
    <row r="11" spans="1:3" ht="15">
      <c r="A11" s="9" t="s">
        <v>15</v>
      </c>
      <c r="B11" s="27">
        <v>20</v>
      </c>
      <c r="C11" s="4">
        <v>4</v>
      </c>
    </row>
    <row r="12" spans="1:3" ht="15">
      <c r="A12" s="9" t="s">
        <v>15</v>
      </c>
      <c r="B12" s="27">
        <v>21</v>
      </c>
      <c r="C12" s="4">
        <v>4</v>
      </c>
    </row>
    <row r="13" spans="1:3" ht="15">
      <c r="A13" s="9" t="s">
        <v>15</v>
      </c>
      <c r="B13" s="27">
        <v>22</v>
      </c>
      <c r="C13" s="4">
        <v>4</v>
      </c>
    </row>
    <row r="14" spans="1:3" ht="15">
      <c r="A14" s="9" t="s">
        <v>15</v>
      </c>
      <c r="B14" s="27">
        <v>23</v>
      </c>
      <c r="C14" s="4">
        <v>4</v>
      </c>
    </row>
    <row r="15" spans="1:3" ht="15">
      <c r="A15" s="9" t="s">
        <v>15</v>
      </c>
      <c r="B15" s="27">
        <v>24</v>
      </c>
      <c r="C15" s="4">
        <v>4</v>
      </c>
    </row>
    <row r="16" spans="1:3" ht="15">
      <c r="A16" s="9" t="s">
        <v>15</v>
      </c>
      <c r="B16" s="27">
        <v>25</v>
      </c>
      <c r="C16" s="4">
        <v>4</v>
      </c>
    </row>
    <row r="17" spans="1:3" ht="15">
      <c r="A17" s="9" t="s">
        <v>15</v>
      </c>
      <c r="B17" s="27">
        <v>26</v>
      </c>
      <c r="C17" s="4">
        <v>4</v>
      </c>
    </row>
    <row r="18" spans="1:3" ht="15">
      <c r="A18" s="9" t="s">
        <v>15</v>
      </c>
      <c r="B18" s="27">
        <v>1</v>
      </c>
      <c r="C18" s="4">
        <v>4</v>
      </c>
    </row>
    <row r="19" spans="1:3" ht="15">
      <c r="A19" s="9" t="s">
        <v>15</v>
      </c>
      <c r="B19" s="27">
        <v>2</v>
      </c>
      <c r="C19" s="4">
        <v>4</v>
      </c>
    </row>
    <row r="20" spans="1:3" ht="15">
      <c r="A20" s="9" t="s">
        <v>15</v>
      </c>
      <c r="B20" s="27">
        <v>3</v>
      </c>
      <c r="C20" s="4">
        <v>4</v>
      </c>
    </row>
    <row r="21" spans="1:3" ht="15">
      <c r="A21" s="9" t="s">
        <v>15</v>
      </c>
      <c r="B21" s="27">
        <v>4</v>
      </c>
      <c r="C21" s="4">
        <v>4</v>
      </c>
    </row>
    <row r="22" spans="1:3" ht="15">
      <c r="A22" s="9" t="s">
        <v>15</v>
      </c>
      <c r="B22" s="27">
        <v>5</v>
      </c>
      <c r="C22" s="4">
        <v>4</v>
      </c>
    </row>
    <row r="23" spans="1:3" ht="15">
      <c r="A23" s="9" t="s">
        <v>15</v>
      </c>
      <c r="B23" s="27">
        <v>6</v>
      </c>
      <c r="C23" s="4">
        <v>4</v>
      </c>
    </row>
    <row r="24" spans="1:3" ht="15">
      <c r="A24" s="9" t="s">
        <v>15</v>
      </c>
      <c r="B24" s="27">
        <v>7</v>
      </c>
      <c r="C24" s="4">
        <v>4</v>
      </c>
    </row>
    <row r="25" spans="1:3" ht="15">
      <c r="A25" s="9" t="s">
        <v>15</v>
      </c>
      <c r="B25" s="27">
        <v>8</v>
      </c>
      <c r="C25" s="4">
        <v>4</v>
      </c>
    </row>
    <row r="26" spans="1:3" ht="15">
      <c r="A26" s="9" t="s">
        <v>15</v>
      </c>
      <c r="B26" s="27">
        <v>9</v>
      </c>
      <c r="C26" s="4">
        <v>4</v>
      </c>
    </row>
    <row r="27" spans="1:3" ht="15">
      <c r="A27" s="9" t="s">
        <v>15</v>
      </c>
      <c r="B27" s="27">
        <v>10</v>
      </c>
      <c r="C27" s="4">
        <v>4</v>
      </c>
    </row>
    <row r="28" spans="1:3" ht="15">
      <c r="A28" s="9" t="s">
        <v>15</v>
      </c>
      <c r="B28" s="27">
        <v>11</v>
      </c>
      <c r="C28" s="4">
        <v>4</v>
      </c>
    </row>
    <row r="29" spans="1:3" ht="15">
      <c r="A29" s="9" t="s">
        <v>15</v>
      </c>
      <c r="B29" s="27">
        <v>12</v>
      </c>
      <c r="C29" s="4">
        <v>4</v>
      </c>
    </row>
    <row r="30" spans="1:3" ht="15">
      <c r="A30" s="9" t="s">
        <v>15</v>
      </c>
      <c r="B30" s="27">
        <v>13</v>
      </c>
      <c r="C30" s="4">
        <v>4</v>
      </c>
    </row>
    <row r="31" spans="1:3" ht="15">
      <c r="A31" s="9" t="s">
        <v>15</v>
      </c>
      <c r="B31" s="27">
        <v>14</v>
      </c>
      <c r="C31" s="4">
        <v>3.2</v>
      </c>
    </row>
    <row r="32" spans="3:4" ht="15">
      <c r="C32" s="11">
        <f>SUM(C5:C31)</f>
        <v>102.74</v>
      </c>
      <c r="D32"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2012-09-07T18:37:03Z</cp:lastPrinted>
  <dcterms:created xsi:type="dcterms:W3CDTF">2010-09-08T17:49:48Z</dcterms:created>
  <dcterms:modified xsi:type="dcterms:W3CDTF">2012-09-07T18:50:16Z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