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8" activeTab="11"/>
  </bookViews>
  <sheets>
    <sheet name="Contents" sheetId="1" r:id="rId1"/>
    <sheet name="Tie Out" sheetId="2" r:id="rId2"/>
    <sheet name="GradResp" sheetId="3" r:id="rId3"/>
    <sheet name="GradResp-Schools" sheetId="4" r:id="rId4"/>
    <sheet name="GradResp-SchoolsCharts" sheetId="5" r:id="rId5"/>
    <sheet name="Part 1-Schools" sheetId="6" r:id="rId6"/>
    <sheet name="Part 1-SchoolswCharts" sheetId="7" r:id="rId7"/>
    <sheet name="Part 2-Schools" sheetId="8" r:id="rId8"/>
    <sheet name="Part 2-SchoolswCharts" sheetId="9" r:id="rId9"/>
    <sheet name="Part 3-Schools" sheetId="10" r:id="rId10"/>
    <sheet name="Part 3-SchoolswCharts" sheetId="11" r:id="rId11"/>
    <sheet name="Part 4-Schools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n2">'[2]PART2'!$C$14</definedName>
    <definedName name="n4">'[2]PART2'!#REF!</definedName>
    <definedName name="n5">'[2]PART2'!$C$28</definedName>
    <definedName name="n6">'[2]PART2'!$C$33</definedName>
    <definedName name="n8">'[2]PART2'!#REF!</definedName>
    <definedName name="NewAll" localSheetId="2">'GradResp'!$B$39</definedName>
    <definedName name="NewAll">#REF!</definedName>
    <definedName name="NewRes" localSheetId="2">'GradResp'!$F$39</definedName>
    <definedName name="NewRes">#REF!</definedName>
    <definedName name="NewRes5" localSheetId="2">'GradResp'!$J$39</definedName>
    <definedName name="NewRes5">#REF!</definedName>
    <definedName name="nn2" localSheetId="0">#REF!</definedName>
    <definedName name="nn2" localSheetId="3">'[4]PART1'!$C$14</definedName>
    <definedName name="nn2" localSheetId="4">'[4]PART1'!$C$14</definedName>
    <definedName name="nn2" localSheetId="5">'[4]PART1'!$C$14</definedName>
    <definedName name="nn2" localSheetId="6">'[4]PART1'!$C$14</definedName>
    <definedName name="nn2" localSheetId="7">'[4]PART1'!$C$14</definedName>
    <definedName name="nn2" localSheetId="8">'[4]PART1'!$C$14</definedName>
    <definedName name="nn2" localSheetId="9">'[4]PART1'!$C$14</definedName>
    <definedName name="nn2" localSheetId="10">'[4]PART1'!$C$14</definedName>
    <definedName name="nn2">#REF!</definedName>
    <definedName name="nn4" localSheetId="0">#REF!</definedName>
    <definedName name="nn4" localSheetId="2">#REF!</definedName>
    <definedName name="nn4" localSheetId="3">'[4]PART1'!#REF!</definedName>
    <definedName name="nn4" localSheetId="4">'[4]PART1'!#REF!</definedName>
    <definedName name="nn4" localSheetId="5">'[4]PART1'!#REF!</definedName>
    <definedName name="nn4" localSheetId="6">'[4]PART1'!#REF!</definedName>
    <definedName name="nn4" localSheetId="7">'[4]PART1'!#REF!</definedName>
    <definedName name="nn4" localSheetId="8">'[4]PART1'!#REF!</definedName>
    <definedName name="nn4" localSheetId="9">'[4]PART1'!#REF!</definedName>
    <definedName name="nn4" localSheetId="10">'[4]PART1'!#REF!</definedName>
    <definedName name="nn4" localSheetId="1">#REF!</definedName>
    <definedName name="nn4">#REF!</definedName>
    <definedName name="nn5" localSheetId="0">#REF!</definedName>
    <definedName name="nn5" localSheetId="3">'[4]PART1'!$C$45</definedName>
    <definedName name="nn5" localSheetId="4">'[4]PART1'!$C$45</definedName>
    <definedName name="nn5" localSheetId="5">'[4]PART1'!$C$45</definedName>
    <definedName name="nn5" localSheetId="6">'[4]PART1'!$C$45</definedName>
    <definedName name="nn5" localSheetId="7">'[4]PART1'!$C$45</definedName>
    <definedName name="nn5" localSheetId="8">'[4]PART1'!$C$45</definedName>
    <definedName name="nn5" localSheetId="9">'[4]PART1'!$C$45</definedName>
    <definedName name="nn5" localSheetId="10">'[4]PART1'!$C$45</definedName>
    <definedName name="nn5">#REF!</definedName>
    <definedName name="nn6" localSheetId="0">#REF!</definedName>
    <definedName name="nn6" localSheetId="3">'[4]PART1'!$C$59</definedName>
    <definedName name="nn6" localSheetId="4">'[4]PART1'!$C$59</definedName>
    <definedName name="nn6" localSheetId="5">'[4]PART1'!$C$59</definedName>
    <definedName name="nn6" localSheetId="6">'[4]PART1'!$C$59</definedName>
    <definedName name="nn6" localSheetId="7">'[4]PART1'!$C$59</definedName>
    <definedName name="nn6" localSheetId="8">'[4]PART1'!$C$59</definedName>
    <definedName name="nn6" localSheetId="9">'[4]PART1'!$C$59</definedName>
    <definedName name="nn6" localSheetId="10">'[4]PART1'!$C$59</definedName>
    <definedName name="nn6">#REF!</definedName>
    <definedName name="nn8" localSheetId="0">#REF!</definedName>
    <definedName name="nn8" localSheetId="2">#REF!</definedName>
    <definedName name="nn8" localSheetId="3">'[4]PART1'!#REF!</definedName>
    <definedName name="nn8" localSheetId="4">'[4]PART1'!#REF!</definedName>
    <definedName name="nn8" localSheetId="5">'[4]PART1'!#REF!</definedName>
    <definedName name="nn8" localSheetId="6">'[4]PART1'!#REF!</definedName>
    <definedName name="nn8" localSheetId="7">'[4]PART1'!#REF!</definedName>
    <definedName name="nn8" localSheetId="8">'[4]PART1'!#REF!</definedName>
    <definedName name="nn8" localSheetId="9">'[4]PART1'!#REF!</definedName>
    <definedName name="nn8" localSheetId="10">'[4]PART1'!#REF!</definedName>
    <definedName name="nn8" localSheetId="1">#REF!</definedName>
    <definedName name="nn8">#REF!</definedName>
    <definedName name="no" localSheetId="0">#REF!</definedName>
    <definedName name="no" localSheetId="3">'[4]PART1'!$B$14</definedName>
    <definedName name="no" localSheetId="4">'[4]PART1'!$B$14</definedName>
    <definedName name="no" localSheetId="5">'[4]PART1'!$B$14</definedName>
    <definedName name="no" localSheetId="6">'[4]PART1'!$B$14</definedName>
    <definedName name="no" localSheetId="7">'[4]PART1'!$B$14</definedName>
    <definedName name="no" localSheetId="8">'[4]PART1'!$B$14</definedName>
    <definedName name="no" localSheetId="9">'[4]PART1'!$B$14</definedName>
    <definedName name="no" localSheetId="10">'[4]PART1'!$B$14</definedName>
    <definedName name="no">#REF!</definedName>
    <definedName name="page1" localSheetId="2">'GradResp'!$A$1:$G$45</definedName>
    <definedName name="page1" localSheetId="3">'[2]PART2'!$A$1:$E$58</definedName>
    <definedName name="page1" localSheetId="4">'[2]PART2'!$A$1:$E$58</definedName>
    <definedName name="page1" localSheetId="9">'[2]PART2'!$A$1:$E$58</definedName>
    <definedName name="page1" localSheetId="10">'[2]PART2'!$A$1:$E$58</definedName>
    <definedName name="page1">'Tie Out'!$A$2:$G$70</definedName>
    <definedName name="page2" localSheetId="2">'GradResp'!$A$46:$G$90</definedName>
    <definedName name="page2" localSheetId="3">'[2]PART2'!$A$59:$H$84</definedName>
    <definedName name="page2" localSheetId="4">'[2]PART2'!$A$59:$H$84</definedName>
    <definedName name="page2" localSheetId="9">'[2]PART2'!$A$59:$H$84</definedName>
    <definedName name="page2" localSheetId="10">'[2]PART2'!$A$59:$H$84</definedName>
    <definedName name="page2">'Tie Out'!$A$71:$G$132</definedName>
    <definedName name="page3" localSheetId="0">#REF!</definedName>
    <definedName name="page3" localSheetId="3">'[4]PART1'!$A$329:$K$454</definedName>
    <definedName name="page3" localSheetId="4">'[4]PART1'!$A$329:$K$454</definedName>
    <definedName name="page3" localSheetId="5">'[4]PART1'!$A$329:$K$454</definedName>
    <definedName name="page3" localSheetId="6">'[4]PART1'!$A$329:$K$454</definedName>
    <definedName name="page3" localSheetId="7">'[4]PART1'!$A$329:$K$454</definedName>
    <definedName name="page3" localSheetId="8">'[4]PART1'!$A$329:$K$454</definedName>
    <definedName name="page3" localSheetId="9">'[4]PART1'!$A$329:$K$454</definedName>
    <definedName name="page3" localSheetId="10">'[4]PART1'!$A$329:$K$454</definedName>
    <definedName name="page3">#REF!</definedName>
    <definedName name="_xlnm.Print_Area" localSheetId="2">'GradResp'!$A$1:$L$72</definedName>
    <definedName name="_xlnm.Print_Area" localSheetId="3">'GradResp-Schools'!$A$1:$G$118</definedName>
    <definedName name="_xlnm.Print_Area" localSheetId="4">'GradResp-SchoolsCharts'!$I$1:$AD$58</definedName>
    <definedName name="_xlnm.Print_Area" localSheetId="5">'Part 1-Schools'!$A$1:$H$166</definedName>
    <definedName name="_xlnm.Print_Area" localSheetId="6">'Part 1-SchoolswCharts'!$K$1:$AF$61</definedName>
    <definedName name="_xlnm.Print_Area" localSheetId="7">'Part 2-Schools'!$A$1:$H$52</definedName>
    <definedName name="_xlnm.Print_Area" localSheetId="8">'Part 2-SchoolswCharts'!$K$1:$U$54</definedName>
    <definedName name="_xlnm.Print_Area" localSheetId="9">'Part 3-Schools'!$A$1:$H$26</definedName>
    <definedName name="_xlnm.Print_Area" localSheetId="10">'Part 3-SchoolswCharts'!$K$1:$V$54</definedName>
    <definedName name="_xlnm.Print_Area" localSheetId="11">'Part 4-Schools'!$A$1:$H$224</definedName>
    <definedName name="_xlnm.Print_Area" localSheetId="1">'Tie Out'!$A$1:$D$34</definedName>
    <definedName name="print1" localSheetId="0">#REF!</definedName>
    <definedName name="print1" localSheetId="3">'[4]PART1'!$A$8:$E$133</definedName>
    <definedName name="print1" localSheetId="4">'[4]PART1'!$A$8:$E$133</definedName>
    <definedName name="print1" localSheetId="5">'[4]PART1'!$A$8:$E$133</definedName>
    <definedName name="print1" localSheetId="6">'[4]PART1'!$A$8:$E$133</definedName>
    <definedName name="print1" localSheetId="7">'[4]PART1'!$A$8:$E$133</definedName>
    <definedName name="print1" localSheetId="8">'Part 2-SchoolswCharts'!$K$1:$V$55</definedName>
    <definedName name="print1" localSheetId="9">'[4]PART1'!$A$8:$E$133</definedName>
    <definedName name="print1" localSheetId="10">'[4]PART1'!$A$8:$E$133</definedName>
    <definedName name="print1" localSheetId="11">'[4]PART1'!$A$8:$E$133</definedName>
    <definedName name="print1">#REF!</definedName>
    <definedName name="print2" localSheetId="6">'Part 1-SchoolswCharts'!$U$2:$AE$58</definedName>
    <definedName name="print2">'[6]Part 1-schools charts'!$U$2:$AE$58</definedName>
    <definedName name="Print4">#REF!</definedName>
    <definedName name="printc1" localSheetId="6">'Part 1-SchoolswCharts'!$K$1:$T$58</definedName>
    <definedName name="printc1">'[6]Part 1-schools charts'!$K$1:$T$58</definedName>
    <definedName name="q10ftb">'[5]PART2'!$F$146</definedName>
    <definedName name="q10fto">'[5]PART2'!$I$146</definedName>
    <definedName name="q10ftw">'[5]PART2'!$C$146</definedName>
    <definedName name="q10mo">'[4]PART1'!$I$485</definedName>
    <definedName name="q10n" localSheetId="3">'[4]PART1'!$C$163</definedName>
    <definedName name="q10n" localSheetId="4">'[4]PART1'!$C$163</definedName>
    <definedName name="q10n" localSheetId="7">'[4]PART1'!$C$163</definedName>
    <definedName name="q10n" localSheetId="8">'[4]PART1'!$C$163</definedName>
    <definedName name="q10n" localSheetId="9">'[4]PART1'!$C$163</definedName>
    <definedName name="q10n" localSheetId="10">'[4]PART1'!$C$163</definedName>
    <definedName name="q10n">'[4]PART1'!$C$163</definedName>
    <definedName name="q10nb" localSheetId="3">'[4]PART1'!$F$485</definedName>
    <definedName name="q10nb" localSheetId="4">'[4]PART1'!$F$485</definedName>
    <definedName name="q10nb" localSheetId="7">'[4]PART1'!$F$485</definedName>
    <definedName name="q10nb" localSheetId="8">'[4]PART1'!$F$485</definedName>
    <definedName name="q10nb" localSheetId="9">'[4]PART1'!$F$485</definedName>
    <definedName name="q10nb" localSheetId="10">'[4]PART1'!$F$485</definedName>
    <definedName name="q10nb">'[4]PART1'!$F$485</definedName>
    <definedName name="q10nf" localSheetId="3">'[4]PART1'!$F$319</definedName>
    <definedName name="q10nf" localSheetId="4">'[4]PART1'!$F$319</definedName>
    <definedName name="q10nf" localSheetId="7">'[4]PART1'!$F$319</definedName>
    <definedName name="q10nf" localSheetId="8">'[4]PART1'!$F$319</definedName>
    <definedName name="q10nf" localSheetId="9">'[4]PART1'!$F$319</definedName>
    <definedName name="q10nf" localSheetId="10">'[4]PART1'!$F$319</definedName>
    <definedName name="q10nf">'[4]PART1'!$F$319</definedName>
    <definedName name="q10nm" localSheetId="3">'[4]PART1'!$C$319</definedName>
    <definedName name="q10nm" localSheetId="4">'[4]PART1'!$C$319</definedName>
    <definedName name="q10nm" localSheetId="7">'[4]PART1'!$C$319</definedName>
    <definedName name="q10nm" localSheetId="8">'[4]PART1'!$C$319</definedName>
    <definedName name="q10nm" localSheetId="9">'[4]PART1'!$C$319</definedName>
    <definedName name="q10nm" localSheetId="10">'[4]PART1'!$C$319</definedName>
    <definedName name="q10nm">'[4]PART1'!$C$319</definedName>
    <definedName name="q10no" localSheetId="3">'[4]PART1'!$I$485</definedName>
    <definedName name="q10no" localSheetId="4">'[4]PART1'!$I$485</definedName>
    <definedName name="q10no" localSheetId="7">'[4]PART1'!$I$485</definedName>
    <definedName name="q10no" localSheetId="8">'[4]PART1'!$I$485</definedName>
    <definedName name="q10no" localSheetId="9">'[4]PART1'!$I$485</definedName>
    <definedName name="q10no" localSheetId="10">'[4]PART1'!$I$485</definedName>
    <definedName name="q10no">'[4]PART1'!$I$485</definedName>
    <definedName name="q10nw" localSheetId="3">'[4]PART1'!$C$485</definedName>
    <definedName name="q10nw" localSheetId="4">'[4]PART1'!$C$485</definedName>
    <definedName name="q10nw" localSheetId="7">'[4]PART1'!$C$485</definedName>
    <definedName name="q10nw" localSheetId="8">'[4]PART1'!$C$485</definedName>
    <definedName name="q10nw" localSheetId="9">'[4]PART1'!$C$485</definedName>
    <definedName name="q10nw" localSheetId="10">'[4]PART1'!$C$485</definedName>
    <definedName name="q10nw">'[4]PART1'!$C$485</definedName>
    <definedName name="q10yes">'[5]PART2'!$C$10</definedName>
    <definedName name="q10yesb">'[5]PART2'!$F$130</definedName>
    <definedName name="q10yesf">'[5]PART2'!$F$68</definedName>
    <definedName name="q10yesm">'[5]PART2'!$C$68</definedName>
    <definedName name="q10yeso">'[5]PART2'!$I$130</definedName>
    <definedName name="q10yesw">'[5]PART2'!$C$130</definedName>
    <definedName name="q11ft">'[5]PART2'!$C$26</definedName>
    <definedName name="q11ftb">'[5]PART2'!$F$146</definedName>
    <definedName name="q11ftf">'[5]PART2'!$F$92</definedName>
    <definedName name="q11ftm">'[5]PART2'!$C$92</definedName>
    <definedName name="q11fto">'[5]PART2'!$I$146</definedName>
    <definedName name="q11ftw">'[5]PART2'!$C$146</definedName>
    <definedName name="q11n" localSheetId="0">#REF!</definedName>
    <definedName name="q11n" localSheetId="3">'[4]PART1'!$C$27</definedName>
    <definedName name="q11n" localSheetId="4">'[4]PART1'!$C$27</definedName>
    <definedName name="q11n" localSheetId="5">'[4]PART1'!$C$27</definedName>
    <definedName name="q11n" localSheetId="6">'[4]PART1'!$C$27</definedName>
    <definedName name="q11n" localSheetId="7">'[4]PART1'!$C$27</definedName>
    <definedName name="q11n" localSheetId="8">'[4]PART1'!$C$27</definedName>
    <definedName name="q11n" localSheetId="9">'[4]PART1'!$C$27</definedName>
    <definedName name="q11n" localSheetId="10">'[4]PART1'!$C$27</definedName>
    <definedName name="q11n">#REF!</definedName>
    <definedName name="q11nb">'[2]PART2'!$F$116</definedName>
    <definedName name="q11nf" localSheetId="3">'[3]PART2'!#REF!</definedName>
    <definedName name="q11nf" localSheetId="4">'[3]PART2'!#REF!</definedName>
    <definedName name="q11nf" localSheetId="7">'[5]PART2'!#REF!</definedName>
    <definedName name="q11nf" localSheetId="8">'[5]PART2'!#REF!</definedName>
    <definedName name="q11nf" localSheetId="9">'[3]PART2'!#REF!</definedName>
    <definedName name="q11nf" localSheetId="10">'[3]PART2'!#REF!</definedName>
    <definedName name="q11nf">'[2]PART2'!$F$71</definedName>
    <definedName name="q11nm" localSheetId="3">'[3]PART2'!#REF!</definedName>
    <definedName name="q11nm" localSheetId="4">'[3]PART2'!#REF!</definedName>
    <definedName name="q11nm" localSheetId="7">'[5]PART2'!#REF!</definedName>
    <definedName name="q11nm" localSheetId="8">'[5]PART2'!#REF!</definedName>
    <definedName name="q11nm" localSheetId="9">'[3]PART2'!#REF!</definedName>
    <definedName name="q11nm" localSheetId="10">'[3]PART2'!#REF!</definedName>
    <definedName name="q11nm">'[2]PART2'!$C$71</definedName>
    <definedName name="q11no">'[2]PART2'!$I$116</definedName>
    <definedName name="q11nw">'[2]PART2'!$C$116</definedName>
    <definedName name="q11pt">'[5]PART2'!$C$27</definedName>
    <definedName name="q11ptb">'[5]PART2'!$F$147</definedName>
    <definedName name="q11ptf">'[5]PART2'!$F$93</definedName>
    <definedName name="q11ptm">'[5]PART2'!$C$93</definedName>
    <definedName name="q11pto">'[5]PART2'!$I$147</definedName>
    <definedName name="q11ptw">'[5]PART2'!$C$147</definedName>
    <definedName name="q12n">'[2]PART2'!$C$37</definedName>
    <definedName name="q12nb">'[2]PART2'!$F$125</definedName>
    <definedName name="q12nf">'[2]PART2'!$F$80</definedName>
    <definedName name="q12nm">'[2]PART2'!$C$80</definedName>
    <definedName name="q12no">'[2]PART2'!$I$125</definedName>
    <definedName name="q12nw">'[2]PART2'!$C$125</definedName>
    <definedName name="q13n">'[1]PART3'!$C$17</definedName>
    <definedName name="q13nb">'[1]PART3'!$F$75</definedName>
    <definedName name="q13nf">'[1]PART3'!$F$41</definedName>
    <definedName name="q13nm">'[1]PART3'!$C$41</definedName>
    <definedName name="q13no">'[1]PART3'!$I$75</definedName>
    <definedName name="q13nw">'[1]PART3'!$C$75</definedName>
    <definedName name="q14n">'[1]PART3'!$C$26</definedName>
    <definedName name="q14nb">'[1]PART3'!$F$84</definedName>
    <definedName name="q14nf">'[1]PART3'!$F$61</definedName>
    <definedName name="q14nm">'[1]PART3'!$C$61</definedName>
    <definedName name="q14no">'[1]PART3'!$I$84</definedName>
    <definedName name="q14nw">'[1]PART3'!$C$84</definedName>
    <definedName name="q1bf">'[4]PART1'!$F$332</definedName>
    <definedName name="q1bp">'[4]PART1'!$F$333</definedName>
    <definedName name="q1ff">'[4]PART1'!$F$170</definedName>
    <definedName name="q1fp">'[4]PART1'!$F$171</definedName>
    <definedName name="q1ft">'[6]PART1'!$C$10</definedName>
    <definedName name="q1ftb">'[6]PART1'!$F$352</definedName>
    <definedName name="q1ftf">'[6]PART1'!$F$175</definedName>
    <definedName name="q1ftm">'[6]PART1'!$C$175</definedName>
    <definedName name="q1fto">'[6]PART1'!$I$352</definedName>
    <definedName name="q1ftw">'[6]PART1'!$C$352</definedName>
    <definedName name="q1mf">'[4]PART1'!$C$170</definedName>
    <definedName name="q1mp">'[4]PART1'!$C$171</definedName>
    <definedName name="q1n" localSheetId="0">#REF!</definedName>
    <definedName name="q1n" localSheetId="3">'[4]PART1'!$C$14</definedName>
    <definedName name="q1n" localSheetId="4">'[4]PART1'!$C$14</definedName>
    <definedName name="q1n" localSheetId="5">'[4]PART1'!$C$14</definedName>
    <definedName name="q1n" localSheetId="6">'[4]PART1'!$C$14</definedName>
    <definedName name="q1n" localSheetId="7">'[4]PART1'!$C$14</definedName>
    <definedName name="q1n" localSheetId="8">'[4]PART1'!$C$14</definedName>
    <definedName name="q1n" localSheetId="9">'[4]PART1'!$C$14</definedName>
    <definedName name="q1n" localSheetId="10">'[4]PART1'!$C$14</definedName>
    <definedName name="q1n">#REF!</definedName>
    <definedName name="q1nb" localSheetId="0">#REF!</definedName>
    <definedName name="q1nb" localSheetId="3">'[4]PART1'!$F$336</definedName>
    <definedName name="q1nb" localSheetId="4">'[4]PART1'!$F$336</definedName>
    <definedName name="q1nb" localSheetId="5">'[4]PART1'!$F$336</definedName>
    <definedName name="q1nb" localSheetId="6">'[4]PART1'!$F$336</definedName>
    <definedName name="q1nb" localSheetId="7">'[4]PART1'!$F$336</definedName>
    <definedName name="q1nb" localSheetId="8">'[4]PART1'!$F$336</definedName>
    <definedName name="q1nb" localSheetId="9">'[4]PART1'!$F$336</definedName>
    <definedName name="q1nb" localSheetId="10">'[4]PART1'!$F$336</definedName>
    <definedName name="q1nb">#REF!</definedName>
    <definedName name="q1nf" localSheetId="0">#REF!</definedName>
    <definedName name="q1nf" localSheetId="3">'[4]PART1'!$F$174</definedName>
    <definedName name="q1nf" localSheetId="4">'[4]PART1'!$F$174</definedName>
    <definedName name="q1nf" localSheetId="5">'[4]PART1'!$F$174</definedName>
    <definedName name="q1nf" localSheetId="6">'[4]PART1'!$F$174</definedName>
    <definedName name="q1nf" localSheetId="7">'[4]PART1'!$F$174</definedName>
    <definedName name="q1nf" localSheetId="8">'[4]PART1'!$F$174</definedName>
    <definedName name="q1nf" localSheetId="9">'[4]PART1'!$F$174</definedName>
    <definedName name="q1nf" localSheetId="10">'[4]PART1'!$F$174</definedName>
    <definedName name="q1nf">#REF!</definedName>
    <definedName name="q1nm" localSheetId="0">#REF!</definedName>
    <definedName name="q1nm" localSheetId="3">'[4]PART1'!$C$174</definedName>
    <definedName name="q1nm" localSheetId="4">'[4]PART1'!$C$174</definedName>
    <definedName name="q1nm" localSheetId="5">'[4]PART1'!$C$174</definedName>
    <definedName name="q1nm" localSheetId="6">'[4]PART1'!$C$174</definedName>
    <definedName name="q1nm" localSheetId="7">'[4]PART1'!$C$174</definedName>
    <definedName name="q1nm" localSheetId="8">'[4]PART1'!$C$174</definedName>
    <definedName name="q1nm" localSheetId="9">'[4]PART1'!$C$174</definedName>
    <definedName name="q1nm" localSheetId="10">'[4]PART1'!$C$174</definedName>
    <definedName name="q1nm">#REF!</definedName>
    <definedName name="q1no" localSheetId="0">#REF!</definedName>
    <definedName name="q1no" localSheetId="3">'[4]PART1'!$I$336</definedName>
    <definedName name="q1no" localSheetId="4">'[4]PART1'!$I$336</definedName>
    <definedName name="q1no" localSheetId="5">'[4]PART1'!$I$336</definedName>
    <definedName name="q1no" localSheetId="6">'[4]PART1'!$I$336</definedName>
    <definedName name="q1no" localSheetId="7">'[4]PART1'!$I$336</definedName>
    <definedName name="q1no" localSheetId="8">'[4]PART1'!$I$336</definedName>
    <definedName name="q1no" localSheetId="9">'[4]PART1'!$I$336</definedName>
    <definedName name="q1no" localSheetId="10">'[4]PART1'!$I$336</definedName>
    <definedName name="q1no">#REF!</definedName>
    <definedName name="q1nw" localSheetId="0">#REF!</definedName>
    <definedName name="q1nw" localSheetId="3">'[4]PART1'!$C$336</definedName>
    <definedName name="q1nw" localSheetId="4">'[4]PART1'!$C$336</definedName>
    <definedName name="q1nw" localSheetId="5">'[4]PART1'!$C$336</definedName>
    <definedName name="q1nw" localSheetId="6">'[4]PART1'!$C$336</definedName>
    <definedName name="q1nw" localSheetId="7">'[4]PART1'!$C$336</definedName>
    <definedName name="q1nw" localSheetId="8">'[4]PART1'!$C$336</definedName>
    <definedName name="q1nw" localSheetId="9">'[4]PART1'!$C$336</definedName>
    <definedName name="q1nw" localSheetId="10">'[4]PART1'!$C$336</definedName>
    <definedName name="q1nw">#REF!</definedName>
    <definedName name="q1of">'[4]PART1'!$I$332</definedName>
    <definedName name="q1op">'[4]PART1'!$I$333</definedName>
    <definedName name="q1pt">'[6]PART1'!$C$11</definedName>
    <definedName name="q1ptb">'[6]PART1'!$F$353</definedName>
    <definedName name="q1ptf">'[6]PART1'!$F$176</definedName>
    <definedName name="q1ptm">'[6]PART1'!$C$176</definedName>
    <definedName name="q1pto">'[6]PART1'!$I$353</definedName>
    <definedName name="q1ptw">'[6]PART1'!$C$353</definedName>
    <definedName name="q1wf">'[4]PART1'!$C$332</definedName>
    <definedName name="q1wp">'[4]PART1'!$C$333</definedName>
    <definedName name="q20an" localSheetId="11">'[9]PART4'!#REF!</definedName>
    <definedName name="q20an">'[7]PART4'!#REF!</definedName>
    <definedName name="q2n" localSheetId="0">#REF!</definedName>
    <definedName name="q2n" localSheetId="3">'[4]PART1'!$C$25</definedName>
    <definedName name="q2n" localSheetId="4">'[4]PART1'!$C$25</definedName>
    <definedName name="q2n" localSheetId="5">'[4]PART1'!$C$25</definedName>
    <definedName name="q2n" localSheetId="6">'[4]PART1'!$C$25</definedName>
    <definedName name="q2n" localSheetId="7">'[4]PART1'!$C$25</definedName>
    <definedName name="q2n" localSheetId="8">'[4]PART1'!$C$25</definedName>
    <definedName name="q2n" localSheetId="9">'[4]PART1'!$C$25</definedName>
    <definedName name="q2n" localSheetId="10">'[4]PART1'!$C$25</definedName>
    <definedName name="q2n">#REF!</definedName>
    <definedName name="q2nb" localSheetId="0">#REF!</definedName>
    <definedName name="q2nb" localSheetId="3">'[4]PART1'!$F$345</definedName>
    <definedName name="q2nb" localSheetId="4">'[4]PART1'!$F$345</definedName>
    <definedName name="q2nb" localSheetId="5">'[4]PART1'!$F$345</definedName>
    <definedName name="q2nb" localSheetId="6">'[4]PART1'!$F$345</definedName>
    <definedName name="q2nb" localSheetId="7">'[4]PART1'!$F$345</definedName>
    <definedName name="q2nb" localSheetId="8">'[4]PART1'!$F$345</definedName>
    <definedName name="q2nb" localSheetId="9">'[4]PART1'!$F$345</definedName>
    <definedName name="q2nb" localSheetId="10">'[4]PART1'!$F$345</definedName>
    <definedName name="q2nb">#REF!</definedName>
    <definedName name="q2nf" localSheetId="0">#REF!</definedName>
    <definedName name="q2nf" localSheetId="3">'[4]PART1'!$F$191</definedName>
    <definedName name="q2nf" localSheetId="4">'[4]PART1'!$F$191</definedName>
    <definedName name="q2nf" localSheetId="5">'[4]PART1'!$F$191</definedName>
    <definedName name="q2nf" localSheetId="6">'[4]PART1'!$F$191</definedName>
    <definedName name="q2nf" localSheetId="7">'[4]PART1'!$F$191</definedName>
    <definedName name="q2nf" localSheetId="8">'[4]PART1'!$F$191</definedName>
    <definedName name="q2nf" localSheetId="9">'[4]PART1'!$F$191</definedName>
    <definedName name="q2nf" localSheetId="10">'[4]PART1'!$F$191</definedName>
    <definedName name="q2nf">#REF!</definedName>
    <definedName name="q2nm" localSheetId="0">#REF!</definedName>
    <definedName name="q2nm" localSheetId="3">'[4]PART1'!$C$191</definedName>
    <definedName name="q2nm" localSheetId="4">'[4]PART1'!$C$191</definedName>
    <definedName name="q2nm" localSheetId="5">'[4]PART1'!$C$191</definedName>
    <definedName name="q2nm" localSheetId="6">'[4]PART1'!$C$191</definedName>
    <definedName name="q2nm" localSheetId="7">'[4]PART1'!$C$191</definedName>
    <definedName name="q2nm" localSheetId="8">'[4]PART1'!$C$191</definedName>
    <definedName name="q2nm" localSheetId="9">'[4]PART1'!$C$191</definedName>
    <definedName name="q2nm" localSheetId="10">'[4]PART1'!$C$191</definedName>
    <definedName name="q2nm">#REF!</definedName>
    <definedName name="q2no" localSheetId="0">#REF!</definedName>
    <definedName name="q2no" localSheetId="3">'[4]PART1'!$I$345</definedName>
    <definedName name="q2no" localSheetId="4">'[4]PART1'!$I$345</definedName>
    <definedName name="q2no" localSheetId="5">'[4]PART1'!$I$345</definedName>
    <definedName name="q2no" localSheetId="6">'[4]PART1'!$I$345</definedName>
    <definedName name="q2no" localSheetId="7">'[4]PART1'!$I$345</definedName>
    <definedName name="q2no" localSheetId="8">'[4]PART1'!$I$345</definedName>
    <definedName name="q2no" localSheetId="9">'[4]PART1'!$I$345</definedName>
    <definedName name="q2no" localSheetId="10">'[4]PART1'!$I$345</definedName>
    <definedName name="q2no">#REF!</definedName>
    <definedName name="q2nw" localSheetId="0">#REF!</definedName>
    <definedName name="q2nw" localSheetId="3">'[4]PART1'!$C$345</definedName>
    <definedName name="q2nw" localSheetId="4">'[4]PART1'!$C$345</definedName>
    <definedName name="q2nw" localSheetId="5">'[4]PART1'!$C$345</definedName>
    <definedName name="q2nw" localSheetId="6">'[4]PART1'!$C$345</definedName>
    <definedName name="q2nw" localSheetId="7">'[4]PART1'!$C$345</definedName>
    <definedName name="q2nw" localSheetId="8">'[4]PART1'!$C$345</definedName>
    <definedName name="q2nw" localSheetId="9">'[4]PART1'!$C$345</definedName>
    <definedName name="q2nw" localSheetId="10">'[4]PART1'!$C$345</definedName>
    <definedName name="q2nw">#REF!</definedName>
    <definedName name="q3n" localSheetId="0">#REF!</definedName>
    <definedName name="q3n" localSheetId="3">'[4]PART1'!$C$37</definedName>
    <definedName name="q3n" localSheetId="4">'[4]PART1'!$C$37</definedName>
    <definedName name="q3n" localSheetId="5">'[4]PART1'!$C$37</definedName>
    <definedName name="q3n" localSheetId="6">'[4]PART1'!$C$37</definedName>
    <definedName name="q3n" localSheetId="7">'[4]PART1'!$C$37</definedName>
    <definedName name="q3n" localSheetId="8">'[4]PART1'!$C$37</definedName>
    <definedName name="q3n" localSheetId="9">'[4]PART1'!$C$37</definedName>
    <definedName name="q3n" localSheetId="10">'[4]PART1'!$C$37</definedName>
    <definedName name="q3n">#REF!</definedName>
    <definedName name="q3nb" localSheetId="0">#REF!</definedName>
    <definedName name="q3nb" localSheetId="3">'[4]PART1'!$F$357</definedName>
    <definedName name="q3nb" localSheetId="4">'[4]PART1'!$F$357</definedName>
    <definedName name="q3nb" localSheetId="5">'[4]PART1'!$F$357</definedName>
    <definedName name="q3nb" localSheetId="6">'[4]PART1'!$F$357</definedName>
    <definedName name="q3nb" localSheetId="7">'[4]PART1'!$F$357</definedName>
    <definedName name="q3nb" localSheetId="8">'[4]PART1'!$F$357</definedName>
    <definedName name="q3nb" localSheetId="9">'[4]PART1'!$F$357</definedName>
    <definedName name="q3nb" localSheetId="10">'[4]PART1'!$F$357</definedName>
    <definedName name="q3nb">#REF!</definedName>
    <definedName name="q3nf" localSheetId="0">#REF!</definedName>
    <definedName name="q3nf" localSheetId="3">'[4]PART1'!$F$203</definedName>
    <definedName name="q3nf" localSheetId="4">'[4]PART1'!$F$203</definedName>
    <definedName name="q3nf" localSheetId="5">'[4]PART1'!$F$203</definedName>
    <definedName name="q3nf" localSheetId="6">'[4]PART1'!$F$203</definedName>
    <definedName name="q3nf" localSheetId="7">'[4]PART1'!$F$203</definedName>
    <definedName name="q3nf" localSheetId="8">'[4]PART1'!$F$203</definedName>
    <definedName name="q3nf" localSheetId="9">'[4]PART1'!$F$203</definedName>
    <definedName name="q3nf" localSheetId="10">'[4]PART1'!$F$203</definedName>
    <definedName name="q3nf">#REF!</definedName>
    <definedName name="q3nm" localSheetId="0">#REF!</definedName>
    <definedName name="q3nm" localSheetId="3">'[4]PART1'!$C$203</definedName>
    <definedName name="q3nm" localSheetId="4">'[4]PART1'!$C$203</definedName>
    <definedName name="q3nm" localSheetId="5">'[4]PART1'!$C$203</definedName>
    <definedName name="q3nm" localSheetId="6">'[4]PART1'!$C$203</definedName>
    <definedName name="q3nm" localSheetId="7">'[4]PART1'!$C$203</definedName>
    <definedName name="q3nm" localSheetId="8">'[4]PART1'!$C$203</definedName>
    <definedName name="q3nm" localSheetId="9">'[4]PART1'!$C$203</definedName>
    <definedName name="q3nm" localSheetId="10">'[4]PART1'!$C$203</definedName>
    <definedName name="q3nm">#REF!</definedName>
    <definedName name="q3no" localSheetId="0">#REF!</definedName>
    <definedName name="q3no" localSheetId="3">'[4]PART1'!$I$357</definedName>
    <definedName name="q3no" localSheetId="4">'[4]PART1'!$I$357</definedName>
    <definedName name="q3no" localSheetId="5">'[4]PART1'!$I$357</definedName>
    <definedName name="q3no" localSheetId="6">'[4]PART1'!$I$357</definedName>
    <definedName name="q3no" localSheetId="7">'[4]PART1'!$I$357</definedName>
    <definedName name="q3no" localSheetId="8">'[4]PART1'!$I$357</definedName>
    <definedName name="q3no" localSheetId="9">'[4]PART1'!$I$357</definedName>
    <definedName name="q3no" localSheetId="10">'[4]PART1'!$I$357</definedName>
    <definedName name="q3no">#REF!</definedName>
    <definedName name="q3nw" localSheetId="0">#REF!</definedName>
    <definedName name="q3nw" localSheetId="3">'[4]PART1'!$C$357</definedName>
    <definedName name="q3nw" localSheetId="4">'[4]PART1'!$C$357</definedName>
    <definedName name="q3nw" localSheetId="5">'[4]PART1'!$C$357</definedName>
    <definedName name="q3nw" localSheetId="6">'[4]PART1'!$C$357</definedName>
    <definedName name="q3nw" localSheetId="7">'[4]PART1'!$C$357</definedName>
    <definedName name="q3nw" localSheetId="8">'[4]PART1'!$C$357</definedName>
    <definedName name="q3nw" localSheetId="9">'[4]PART1'!$C$357</definedName>
    <definedName name="q3nw" localSheetId="10">'[4]PART1'!$C$357</definedName>
    <definedName name="q3nw">#REF!</definedName>
    <definedName name="q4n" localSheetId="0">#REF!</definedName>
    <definedName name="q4n" localSheetId="3">'[4]PART1'!$C$45</definedName>
    <definedName name="q4n" localSheetId="4">'[4]PART1'!$C$45</definedName>
    <definedName name="q4n" localSheetId="5">'[4]PART1'!$C$45</definedName>
    <definedName name="q4n" localSheetId="6">'[4]PART1'!$C$45</definedName>
    <definedName name="q4n" localSheetId="7">'[4]PART1'!$C$45</definedName>
    <definedName name="q4n" localSheetId="8">'[4]PART1'!$C$45</definedName>
    <definedName name="q4n" localSheetId="9">'[4]PART1'!$C$45</definedName>
    <definedName name="q4n" localSheetId="10">'[4]PART1'!$C$45</definedName>
    <definedName name="q4n">#REF!</definedName>
    <definedName name="q4nb" localSheetId="0">#REF!</definedName>
    <definedName name="q4nb" localSheetId="3">'[4]PART1'!$F$365</definedName>
    <definedName name="q4nb" localSheetId="4">'[4]PART1'!$F$365</definedName>
    <definedName name="q4nb" localSheetId="5">'[4]PART1'!$F$365</definedName>
    <definedName name="q4nb" localSheetId="6">'[4]PART1'!$F$365</definedName>
    <definedName name="q4nb" localSheetId="7">'[4]PART1'!$F$365</definedName>
    <definedName name="q4nb" localSheetId="8">'[4]PART1'!$F$365</definedName>
    <definedName name="q4nb" localSheetId="9">'[4]PART1'!$F$365</definedName>
    <definedName name="q4nb" localSheetId="10">'[4]PART1'!$F$365</definedName>
    <definedName name="q4nb">#REF!</definedName>
    <definedName name="q4nf" localSheetId="0">#REF!</definedName>
    <definedName name="q4nf" localSheetId="3">'[4]PART1'!$F$211</definedName>
    <definedName name="q4nf" localSheetId="4">'[4]PART1'!$F$211</definedName>
    <definedName name="q4nf" localSheetId="5">'[4]PART1'!$F$211</definedName>
    <definedName name="q4nf" localSheetId="6">'[4]PART1'!$F$211</definedName>
    <definedName name="q4nf" localSheetId="7">'[4]PART1'!$F$211</definedName>
    <definedName name="q4nf" localSheetId="8">'[4]PART1'!$F$211</definedName>
    <definedName name="q4nf" localSheetId="9">'[4]PART1'!$F$211</definedName>
    <definedName name="q4nf" localSheetId="10">'[4]PART1'!$F$211</definedName>
    <definedName name="q4nf">#REF!</definedName>
    <definedName name="q4nm" localSheetId="0">#REF!</definedName>
    <definedName name="q4nm" localSheetId="3">'[4]PART1'!$C$211</definedName>
    <definedName name="q4nm" localSheetId="4">'[4]PART1'!$C$211</definedName>
    <definedName name="q4nm" localSheetId="5">'[4]PART1'!$C$211</definedName>
    <definedName name="q4nm" localSheetId="6">'[4]PART1'!$C$211</definedName>
    <definedName name="q4nm" localSheetId="7">'[4]PART1'!$C$211</definedName>
    <definedName name="q4nm" localSheetId="8">'[4]PART1'!$C$211</definedName>
    <definedName name="q4nm" localSheetId="9">'[4]PART1'!$C$211</definedName>
    <definedName name="q4nm" localSheetId="10">'[4]PART1'!$C$211</definedName>
    <definedName name="q4nm">#REF!</definedName>
    <definedName name="q4no" localSheetId="0">#REF!</definedName>
    <definedName name="q4no" localSheetId="3">'[4]PART1'!$I$365</definedName>
    <definedName name="q4no" localSheetId="4">'[4]PART1'!$I$365</definedName>
    <definedName name="q4no" localSheetId="5">'[4]PART1'!$I$365</definedName>
    <definedName name="q4no" localSheetId="6">'[4]PART1'!$I$365</definedName>
    <definedName name="q4no" localSheetId="7">'[4]PART1'!$I$365</definedName>
    <definedName name="q4no" localSheetId="8">'[4]PART1'!$I$365</definedName>
    <definedName name="q4no" localSheetId="9">'[4]PART1'!$I$365</definedName>
    <definedName name="q4no" localSheetId="10">'[4]PART1'!$I$365</definedName>
    <definedName name="q4no">#REF!</definedName>
    <definedName name="q4nw" localSheetId="0">#REF!</definedName>
    <definedName name="q4nw" localSheetId="3">'[4]PART1'!$C$365</definedName>
    <definedName name="q4nw" localSheetId="4">'[4]PART1'!$C$365</definedName>
    <definedName name="q4nw" localSheetId="5">'[4]PART1'!$C$365</definedName>
    <definedName name="q4nw" localSheetId="6">'[4]PART1'!$C$365</definedName>
    <definedName name="q4nw" localSheetId="7">'[4]PART1'!$C$365</definedName>
    <definedName name="q4nw" localSheetId="8">'[4]PART1'!$C$365</definedName>
    <definedName name="q4nw" localSheetId="9">'[4]PART1'!$C$365</definedName>
    <definedName name="q4nw" localSheetId="10">'[4]PART1'!$C$365</definedName>
    <definedName name="q4nw">#REF!</definedName>
    <definedName name="q5an" localSheetId="0">#REF!</definedName>
    <definedName name="q5an" localSheetId="2">#REF!</definedName>
    <definedName name="q5an" localSheetId="3">'[4]PART1'!#REF!</definedName>
    <definedName name="q5an" localSheetId="4">'[4]PART1'!#REF!</definedName>
    <definedName name="q5an" localSheetId="1">#REF!</definedName>
    <definedName name="q5an">'[4]PART1'!#REF!</definedName>
    <definedName name="q5anb" localSheetId="0">#REF!</definedName>
    <definedName name="q5anb" localSheetId="2">#REF!</definedName>
    <definedName name="q5anb" localSheetId="3">'[4]PART1'!#REF!</definedName>
    <definedName name="q5anb" localSheetId="4">'[4]PART1'!#REF!</definedName>
    <definedName name="q5anb" localSheetId="1">#REF!</definedName>
    <definedName name="q5anb">'[4]PART1'!#REF!</definedName>
    <definedName name="q5anf" localSheetId="0">#REF!</definedName>
    <definedName name="q5anf" localSheetId="2">#REF!</definedName>
    <definedName name="q5anf" localSheetId="3">'[4]PART1'!#REF!</definedName>
    <definedName name="q5anf" localSheetId="4">'[4]PART1'!#REF!</definedName>
    <definedName name="q5anf" localSheetId="1">#REF!</definedName>
    <definedName name="q5anf">'[4]PART1'!#REF!</definedName>
    <definedName name="q5anm" localSheetId="0">#REF!</definedName>
    <definedName name="q5anm" localSheetId="2">#REF!</definedName>
    <definedName name="q5anm" localSheetId="3">'[4]PART1'!#REF!</definedName>
    <definedName name="q5anm" localSheetId="4">'[4]PART1'!#REF!</definedName>
    <definedName name="q5anm" localSheetId="1">#REF!</definedName>
    <definedName name="q5anm">'[4]PART1'!#REF!</definedName>
    <definedName name="q5ano" localSheetId="0">#REF!</definedName>
    <definedName name="q5ano" localSheetId="2">#REF!</definedName>
    <definedName name="q5ano" localSheetId="3">'[4]PART1'!#REF!</definedName>
    <definedName name="q5ano" localSheetId="4">'[4]PART1'!#REF!</definedName>
    <definedName name="q5ano" localSheetId="1">#REF!</definedName>
    <definedName name="q5ano">'[4]PART1'!#REF!</definedName>
    <definedName name="q5anw" localSheetId="0">#REF!</definedName>
    <definedName name="q5anw" localSheetId="2">#REF!</definedName>
    <definedName name="q5anw" localSheetId="3">'[4]PART1'!#REF!</definedName>
    <definedName name="q5anw" localSheetId="4">'[4]PART1'!#REF!</definedName>
    <definedName name="q5anw" localSheetId="1">#REF!</definedName>
    <definedName name="q5anw">'[4]PART1'!#REF!</definedName>
    <definedName name="q5n" localSheetId="0">#REF!</definedName>
    <definedName name="q5n" localSheetId="3">'[4]PART1'!$C$59</definedName>
    <definedName name="q5n" localSheetId="4">'[4]PART1'!$C$59</definedName>
    <definedName name="q5n" localSheetId="5">'[4]PART1'!$C$59</definedName>
    <definedName name="q5n" localSheetId="6">'[4]PART1'!$C$59</definedName>
    <definedName name="q5n" localSheetId="7">'[4]PART1'!$C$59</definedName>
    <definedName name="q5n" localSheetId="8">'[4]PART1'!$C$59</definedName>
    <definedName name="q5n" localSheetId="9">'[4]PART1'!$C$59</definedName>
    <definedName name="q5n" localSheetId="10">'[4]PART1'!$C$59</definedName>
    <definedName name="q5n">#REF!</definedName>
    <definedName name="q5nb" localSheetId="0">#REF!</definedName>
    <definedName name="q5nb" localSheetId="3">'[4]PART1'!$F$382</definedName>
    <definedName name="q5nb" localSheetId="4">'[4]PART1'!$F$382</definedName>
    <definedName name="q5nb" localSheetId="5">'[4]PART1'!$F$382</definedName>
    <definedName name="q5nb" localSheetId="6">'[4]PART1'!$F$382</definedName>
    <definedName name="q5nb" localSheetId="7">'[4]PART1'!$F$382</definedName>
    <definedName name="q5nb" localSheetId="8">'[4]PART1'!$F$382</definedName>
    <definedName name="q5nb" localSheetId="9">'[4]PART1'!$F$382</definedName>
    <definedName name="q5nb" localSheetId="10">'[4]PART1'!$F$382</definedName>
    <definedName name="q5nb">#REF!</definedName>
    <definedName name="q5nf" localSheetId="0">#REF!</definedName>
    <definedName name="q5nf" localSheetId="3">'[4]PART1'!$F$218</definedName>
    <definedName name="q5nf" localSheetId="4">'[4]PART1'!$F$218</definedName>
    <definedName name="q5nf" localSheetId="5">'[4]PART1'!$F$218</definedName>
    <definedName name="q5nf" localSheetId="6">'[4]PART1'!$F$218</definedName>
    <definedName name="q5nf" localSheetId="7">'[4]PART1'!$F$218</definedName>
    <definedName name="q5nf" localSheetId="8">'[4]PART1'!$F$218</definedName>
    <definedName name="q5nf" localSheetId="9">'[4]PART1'!$F$218</definedName>
    <definedName name="q5nf" localSheetId="10">'[4]PART1'!$F$218</definedName>
    <definedName name="q5nf">#REF!</definedName>
    <definedName name="q5nm" localSheetId="0">#REF!</definedName>
    <definedName name="q5nm" localSheetId="3">'[4]PART1'!$C$218</definedName>
    <definedName name="q5nm" localSheetId="4">'[4]PART1'!$C$218</definedName>
    <definedName name="q5nm" localSheetId="5">'[4]PART1'!$C$218</definedName>
    <definedName name="q5nm" localSheetId="6">'[4]PART1'!$C$218</definedName>
    <definedName name="q5nm" localSheetId="7">'[4]PART1'!$C$218</definedName>
    <definedName name="q5nm" localSheetId="8">'[4]PART1'!$C$218</definedName>
    <definedName name="q5nm" localSheetId="9">'[4]PART1'!$C$218</definedName>
    <definedName name="q5nm" localSheetId="10">'[4]PART1'!$C$218</definedName>
    <definedName name="q5nm">#REF!</definedName>
    <definedName name="q5no" localSheetId="0">#REF!</definedName>
    <definedName name="q5no" localSheetId="3">'[4]PART1'!$I$382</definedName>
    <definedName name="q5no" localSheetId="4">'[4]PART1'!$I$382</definedName>
    <definedName name="q5no" localSheetId="5">'[4]PART1'!$I$382</definedName>
    <definedName name="q5no" localSheetId="6">'[4]PART1'!$I$382</definedName>
    <definedName name="q5no" localSheetId="7">'[4]PART1'!$I$382</definedName>
    <definedName name="q5no" localSheetId="8">'[4]PART1'!$I$382</definedName>
    <definedName name="q5no" localSheetId="9">'[4]PART1'!$I$382</definedName>
    <definedName name="q5no" localSheetId="10">'[4]PART1'!$I$382</definedName>
    <definedName name="q5no">#REF!</definedName>
    <definedName name="q5nw" localSheetId="0">#REF!</definedName>
    <definedName name="q5nw" localSheetId="3">'[4]PART1'!$C$382</definedName>
    <definedName name="q5nw" localSheetId="4">'[4]PART1'!$C$382</definedName>
    <definedName name="q5nw" localSheetId="5">'[4]PART1'!$C$382</definedName>
    <definedName name="q5nw" localSheetId="6">'[4]PART1'!$C$382</definedName>
    <definedName name="q5nw" localSheetId="7">'[4]PART1'!$C$382</definedName>
    <definedName name="q5nw" localSheetId="8">'[4]PART1'!$C$382</definedName>
    <definedName name="q5nw" localSheetId="9">'[4]PART1'!$C$382</definedName>
    <definedName name="q5nw" localSheetId="10">'[4]PART1'!$C$382</definedName>
    <definedName name="q5nw">#REF!</definedName>
    <definedName name="q61nf" localSheetId="0">#REF!</definedName>
    <definedName name="q61nf" localSheetId="2">#REF!</definedName>
    <definedName name="q61nf" localSheetId="3">'[4]PART1'!#REF!</definedName>
    <definedName name="q61nf" localSheetId="4">'[4]PART1'!#REF!</definedName>
    <definedName name="q61nf" localSheetId="5">'[4]PART1'!#REF!</definedName>
    <definedName name="q61nf" localSheetId="6">'[4]PART1'!#REF!</definedName>
    <definedName name="q61nf" localSheetId="7">'[4]PART1'!#REF!</definedName>
    <definedName name="q61nf" localSheetId="8">'[4]PART1'!#REF!</definedName>
    <definedName name="q61nf" localSheetId="9">'[4]PART1'!#REF!</definedName>
    <definedName name="q61nf" localSheetId="10">'[4]PART1'!#REF!</definedName>
    <definedName name="q61nf" localSheetId="1">#REF!</definedName>
    <definedName name="q61nf">#REF!</definedName>
    <definedName name="q6an" localSheetId="0">#REF!</definedName>
    <definedName name="q6an" localSheetId="2">#REF!</definedName>
    <definedName name="q6an" localSheetId="3">'[4]PART1'!#REF!</definedName>
    <definedName name="q6an" localSheetId="4">'[4]PART1'!#REF!</definedName>
    <definedName name="q6an" localSheetId="5">'[4]PART1'!#REF!</definedName>
    <definedName name="q6an" localSheetId="6">'[4]PART1'!#REF!</definedName>
    <definedName name="q6an" localSheetId="7">'[4]PART1'!#REF!</definedName>
    <definedName name="q6an" localSheetId="8">'[4]PART1'!#REF!</definedName>
    <definedName name="q6an" localSheetId="9">'[4]PART1'!#REF!</definedName>
    <definedName name="q6an" localSheetId="10">'[4]PART1'!#REF!</definedName>
    <definedName name="q6an" localSheetId="1">#REF!</definedName>
    <definedName name="q6an">#REF!</definedName>
    <definedName name="q6anb" localSheetId="0">#REF!</definedName>
    <definedName name="q6anb" localSheetId="2">#REF!</definedName>
    <definedName name="q6anb" localSheetId="3">'[4]PART1'!#REF!</definedName>
    <definedName name="q6anb" localSheetId="4">'[4]PART1'!#REF!</definedName>
    <definedName name="q6anb" localSheetId="5">'[4]PART1'!#REF!</definedName>
    <definedName name="q6anb" localSheetId="6">'[4]PART1'!#REF!</definedName>
    <definedName name="q6anb" localSheetId="7">'[4]PART1'!#REF!</definedName>
    <definedName name="q6anb" localSheetId="8">'[4]PART1'!#REF!</definedName>
    <definedName name="q6anb" localSheetId="9">'[4]PART1'!#REF!</definedName>
    <definedName name="q6anb" localSheetId="10">'[4]PART1'!#REF!</definedName>
    <definedName name="q6anb" localSheetId="1">#REF!</definedName>
    <definedName name="q6anb">#REF!</definedName>
    <definedName name="q6anf" localSheetId="0">#REF!</definedName>
    <definedName name="q6anf" localSheetId="2">#REF!</definedName>
    <definedName name="q6anf" localSheetId="3">'[4]PART1'!#REF!</definedName>
    <definedName name="q6anf" localSheetId="4">'[4]PART1'!#REF!</definedName>
    <definedName name="q6anf" localSheetId="5">'[4]PART1'!#REF!</definedName>
    <definedName name="q6anf" localSheetId="6">'[4]PART1'!#REF!</definedName>
    <definedName name="q6anf" localSheetId="7">'[4]PART1'!#REF!</definedName>
    <definedName name="q6anf" localSheetId="8">'[4]PART1'!#REF!</definedName>
    <definedName name="q6anf" localSheetId="9">'[4]PART1'!#REF!</definedName>
    <definedName name="q6anf" localSheetId="10">'[4]PART1'!#REF!</definedName>
    <definedName name="q6anf" localSheetId="1">#REF!</definedName>
    <definedName name="q6anf">#REF!</definedName>
    <definedName name="q6anm" localSheetId="0">#REF!</definedName>
    <definedName name="q6anm" localSheetId="2">#REF!</definedName>
    <definedName name="q6anm" localSheetId="3">'[4]PART1'!#REF!</definedName>
    <definedName name="q6anm" localSheetId="4">'[4]PART1'!#REF!</definedName>
    <definedName name="q6anm" localSheetId="5">'[4]PART1'!#REF!</definedName>
    <definedName name="q6anm" localSheetId="6">'[4]PART1'!#REF!</definedName>
    <definedName name="q6anm" localSheetId="7">'[4]PART1'!#REF!</definedName>
    <definedName name="q6anm" localSheetId="8">'[4]PART1'!#REF!</definedName>
    <definedName name="q6anm" localSheetId="9">'[4]PART1'!#REF!</definedName>
    <definedName name="q6anm" localSheetId="10">'[4]PART1'!#REF!</definedName>
    <definedName name="q6anm" localSheetId="1">#REF!</definedName>
    <definedName name="q6anm">#REF!</definedName>
    <definedName name="q6ano" localSheetId="0">#REF!</definedName>
    <definedName name="q6ano" localSheetId="2">#REF!</definedName>
    <definedName name="q6ano" localSheetId="3">'[4]PART1'!#REF!</definedName>
    <definedName name="q6ano" localSheetId="4">'[4]PART1'!#REF!</definedName>
    <definedName name="q6ano" localSheetId="5">'[4]PART1'!#REF!</definedName>
    <definedName name="q6ano" localSheetId="6">'[4]PART1'!#REF!</definedName>
    <definedName name="q6ano" localSheetId="7">'[4]PART1'!#REF!</definedName>
    <definedName name="q6ano" localSheetId="8">'[4]PART1'!#REF!</definedName>
    <definedName name="q6ano" localSheetId="9">'[4]PART1'!#REF!</definedName>
    <definedName name="q6ano" localSheetId="10">'[4]PART1'!#REF!</definedName>
    <definedName name="q6ano" localSheetId="1">#REF!</definedName>
    <definedName name="q6ano">#REF!</definedName>
    <definedName name="q6anw" localSheetId="0">#REF!</definedName>
    <definedName name="q6anw" localSheetId="2">#REF!</definedName>
    <definedName name="q6anw" localSheetId="3">'[4]PART1'!#REF!</definedName>
    <definedName name="q6anw" localSheetId="4">'[4]PART1'!#REF!</definedName>
    <definedName name="q6anw" localSheetId="5">'[4]PART1'!#REF!</definedName>
    <definedName name="q6anw" localSheetId="6">'[4]PART1'!#REF!</definedName>
    <definedName name="q6anw" localSheetId="7">'[4]PART1'!#REF!</definedName>
    <definedName name="q6anw" localSheetId="8">'[4]PART1'!#REF!</definedName>
    <definedName name="q6anw" localSheetId="9">'[4]PART1'!#REF!</definedName>
    <definedName name="q6anw" localSheetId="10">'[4]PART1'!#REF!</definedName>
    <definedName name="q6anw" localSheetId="1">#REF!</definedName>
    <definedName name="q6anw">#REF!</definedName>
    <definedName name="q6n" localSheetId="0">#REF!</definedName>
    <definedName name="q6n" localSheetId="3">'[4]PART1'!$C$69</definedName>
    <definedName name="q6n" localSheetId="4">'[4]PART1'!$C$69</definedName>
    <definedName name="q6n" localSheetId="5">'[4]PART1'!$C$69</definedName>
    <definedName name="q6n" localSheetId="6">'[4]PART1'!$C$69</definedName>
    <definedName name="q6n" localSheetId="7">'[4]PART1'!$C$69</definedName>
    <definedName name="q6n" localSheetId="8">'[4]PART1'!$C$69</definedName>
    <definedName name="q6n" localSheetId="9">'[4]PART1'!$C$69</definedName>
    <definedName name="q6n" localSheetId="10">'[4]PART1'!$C$69</definedName>
    <definedName name="q6n">#REF!</definedName>
    <definedName name="q6nb" localSheetId="0">#REF!</definedName>
    <definedName name="q6nb" localSheetId="3">'[4]PART1'!$F$392</definedName>
    <definedName name="q6nb" localSheetId="4">'[4]PART1'!$F$392</definedName>
    <definedName name="q6nb" localSheetId="5">'[4]PART1'!$F$392</definedName>
    <definedName name="q6nb" localSheetId="6">'[4]PART1'!$F$392</definedName>
    <definedName name="q6nb" localSheetId="7">'[4]PART1'!$F$392</definedName>
    <definedName name="q6nb" localSheetId="8">'[4]PART1'!$F$392</definedName>
    <definedName name="q6nb" localSheetId="9">'[4]PART1'!$F$392</definedName>
    <definedName name="q6nb" localSheetId="10">'[4]PART1'!$F$392</definedName>
    <definedName name="q6nb">#REF!</definedName>
    <definedName name="q6nf" localSheetId="0">#REF!</definedName>
    <definedName name="q6nf" localSheetId="3">'[4]PART1'!$F$228</definedName>
    <definedName name="q6nf" localSheetId="4">'[4]PART1'!$F$228</definedName>
    <definedName name="q6nf" localSheetId="5">'[4]PART1'!$F$228</definedName>
    <definedName name="q6nf" localSheetId="6">'[4]PART1'!$F$228</definedName>
    <definedName name="q6nf" localSheetId="7">'[4]PART1'!$F$228</definedName>
    <definedName name="q6nf" localSheetId="8">'[4]PART1'!$F$228</definedName>
    <definedName name="q6nf" localSheetId="9">'[4]PART1'!$F$228</definedName>
    <definedName name="q6nf" localSheetId="10">'[4]PART1'!$F$228</definedName>
    <definedName name="q6nf">#REF!</definedName>
    <definedName name="q6nm" localSheetId="0">#REF!</definedName>
    <definedName name="q6nm" localSheetId="3">'[4]PART1'!$C$228</definedName>
    <definedName name="q6nm" localSheetId="4">'[4]PART1'!$C$228</definedName>
    <definedName name="q6nm" localSheetId="5">'[4]PART1'!$C$228</definedName>
    <definedName name="q6nm" localSheetId="6">'[4]PART1'!$C$228</definedName>
    <definedName name="q6nm" localSheetId="7">'[4]PART1'!$C$228</definedName>
    <definedName name="q6nm" localSheetId="8">'[4]PART1'!$C$228</definedName>
    <definedName name="q6nm" localSheetId="9">'[4]PART1'!$C$228</definedName>
    <definedName name="q6nm" localSheetId="10">'[4]PART1'!$C$228</definedName>
    <definedName name="q6nm">#REF!</definedName>
    <definedName name="q6no" localSheetId="0">#REF!</definedName>
    <definedName name="q6no" localSheetId="3">'[4]PART1'!$I$392</definedName>
    <definedName name="q6no" localSheetId="4">'[4]PART1'!$I$392</definedName>
    <definedName name="q6no" localSheetId="5">'[4]PART1'!$I$392</definedName>
    <definedName name="q6no" localSheetId="6">'[4]PART1'!$I$392</definedName>
    <definedName name="q6no" localSheetId="7">'[4]PART1'!$I$392</definedName>
    <definedName name="q6no" localSheetId="8">'[4]PART1'!$I$392</definedName>
    <definedName name="q6no" localSheetId="9">'[4]PART1'!$I$392</definedName>
    <definedName name="q6no" localSheetId="10">'[4]PART1'!$I$392</definedName>
    <definedName name="q6no">#REF!</definedName>
    <definedName name="q6nw" localSheetId="0">#REF!</definedName>
    <definedName name="q6nw" localSheetId="3">'[4]PART1'!$C$392</definedName>
    <definedName name="q6nw" localSheetId="4">'[4]PART1'!$C$392</definedName>
    <definedName name="q6nw" localSheetId="5">'[4]PART1'!$C$392</definedName>
    <definedName name="q6nw" localSheetId="6">'[4]PART1'!$C$392</definedName>
    <definedName name="q6nw" localSheetId="7">'[4]PART1'!$C$392</definedName>
    <definedName name="q6nw" localSheetId="8">'[4]PART1'!$C$392</definedName>
    <definedName name="q6nw" localSheetId="9">'[4]PART1'!$C$392</definedName>
    <definedName name="q6nw" localSheetId="10">'[4]PART1'!$C$392</definedName>
    <definedName name="q6nw">#REF!</definedName>
    <definedName name="q7an" localSheetId="0">#REF!</definedName>
    <definedName name="q7an" localSheetId="3">'[4]PART1'!$C$79</definedName>
    <definedName name="q7an" localSheetId="4">'[4]PART1'!$C$79</definedName>
    <definedName name="q7an" localSheetId="5">'[4]PART1'!$C$79</definedName>
    <definedName name="q7an" localSheetId="6">'[4]PART1'!$C$79</definedName>
    <definedName name="q7an" localSheetId="7">'[4]PART1'!$C$79</definedName>
    <definedName name="q7an" localSheetId="8">'[4]PART1'!$C$79</definedName>
    <definedName name="q7an" localSheetId="9">'[4]PART1'!$C$79</definedName>
    <definedName name="q7an" localSheetId="10">'[4]PART1'!$C$79</definedName>
    <definedName name="q7an">#REF!</definedName>
    <definedName name="q7anb" localSheetId="0">#REF!</definedName>
    <definedName name="q7anb" localSheetId="3">'[4]PART1'!$F$402</definedName>
    <definedName name="q7anb" localSheetId="4">'[4]PART1'!$F$402</definedName>
    <definedName name="q7anb" localSheetId="5">'[4]PART1'!$F$402</definedName>
    <definedName name="q7anb" localSheetId="6">'[4]PART1'!$F$402</definedName>
    <definedName name="q7anb" localSheetId="7">'[4]PART1'!$F$402</definedName>
    <definedName name="q7anb" localSheetId="8">'[4]PART1'!$F$402</definedName>
    <definedName name="q7anb" localSheetId="9">'[4]PART1'!$F$402</definedName>
    <definedName name="q7anb" localSheetId="10">'[4]PART1'!$F$402</definedName>
    <definedName name="q7anb">#REF!</definedName>
    <definedName name="q7anf" localSheetId="0">#REF!</definedName>
    <definedName name="q7anf" localSheetId="3">'[4]PART1'!$F$246</definedName>
    <definedName name="q7anf" localSheetId="4">'[4]PART1'!$F$246</definedName>
    <definedName name="q7anf" localSheetId="5">'[4]PART1'!$F$246</definedName>
    <definedName name="q7anf" localSheetId="6">'[4]PART1'!$F$246</definedName>
    <definedName name="q7anf" localSheetId="7">'[4]PART1'!$F$246</definedName>
    <definedName name="q7anf" localSheetId="8">'[4]PART1'!$F$246</definedName>
    <definedName name="q7anf" localSheetId="9">'[4]PART1'!$F$246</definedName>
    <definedName name="q7anf" localSheetId="10">'[4]PART1'!$F$246</definedName>
    <definedName name="q7anf">#REF!</definedName>
    <definedName name="q7anm" localSheetId="0">#REF!</definedName>
    <definedName name="q7anm" localSheetId="3">'[4]PART1'!$C$246</definedName>
    <definedName name="q7anm" localSheetId="4">'[4]PART1'!$C$246</definedName>
    <definedName name="q7anm" localSheetId="5">'[4]PART1'!$C$246</definedName>
    <definedName name="q7anm" localSheetId="6">'[4]PART1'!$C$246</definedName>
    <definedName name="q7anm" localSheetId="7">'[4]PART1'!$C$246</definedName>
    <definedName name="q7anm" localSheetId="8">'[4]PART1'!$C$246</definedName>
    <definedName name="q7anm" localSheetId="9">'[4]PART1'!$C$246</definedName>
    <definedName name="q7anm" localSheetId="10">'[4]PART1'!$C$246</definedName>
    <definedName name="q7anm">#REF!</definedName>
    <definedName name="q7ano" localSheetId="0">#REF!</definedName>
    <definedName name="q7ano" localSheetId="3">'[4]PART1'!$I$402</definedName>
    <definedName name="q7ano" localSheetId="4">'[4]PART1'!$I$402</definedName>
    <definedName name="q7ano" localSheetId="5">'[4]PART1'!$I$402</definedName>
    <definedName name="q7ano" localSheetId="6">'[4]PART1'!$I$402</definedName>
    <definedName name="q7ano" localSheetId="7">'[4]PART1'!$I$402</definedName>
    <definedName name="q7ano" localSheetId="8">'[4]PART1'!$I$402</definedName>
    <definedName name="q7ano" localSheetId="9">'[4]PART1'!$I$402</definedName>
    <definedName name="q7ano" localSheetId="10">'[4]PART1'!$I$402</definedName>
    <definedName name="q7ano">#REF!</definedName>
    <definedName name="q7anw" localSheetId="0">#REF!</definedName>
    <definedName name="q7anw" localSheetId="3">'[4]PART1'!$C$402</definedName>
    <definedName name="q7anw" localSheetId="4">'[4]PART1'!$C$402</definedName>
    <definedName name="q7anw" localSheetId="5">'[4]PART1'!$C$402</definedName>
    <definedName name="q7anw" localSheetId="6">'[4]PART1'!$C$402</definedName>
    <definedName name="q7anw" localSheetId="7">'[4]PART1'!$C$402</definedName>
    <definedName name="q7anw" localSheetId="8">'[4]PART1'!$C$402</definedName>
    <definedName name="q7anw" localSheetId="9">'[4]PART1'!$C$402</definedName>
    <definedName name="q7anw" localSheetId="10">'[4]PART1'!$C$402</definedName>
    <definedName name="q7anw">#REF!</definedName>
    <definedName name="q7bn" localSheetId="0">#REF!</definedName>
    <definedName name="q7bn" localSheetId="3">'[4]PART1'!$C$87</definedName>
    <definedName name="q7bn" localSheetId="4">'[4]PART1'!$C$87</definedName>
    <definedName name="q7bn" localSheetId="5">'[4]PART1'!$C$87</definedName>
    <definedName name="q7bn" localSheetId="6">'[4]PART1'!$C$87</definedName>
    <definedName name="q7bn" localSheetId="7">'[4]PART1'!$C$87</definedName>
    <definedName name="q7bn" localSheetId="8">'[4]PART1'!$C$87</definedName>
    <definedName name="q7bn" localSheetId="9">'[4]PART1'!$C$87</definedName>
    <definedName name="q7bn" localSheetId="10">'[4]PART1'!$C$87</definedName>
    <definedName name="q7bn">#REF!</definedName>
    <definedName name="q7bnb" localSheetId="0">#REF!</definedName>
    <definedName name="q7bnb" localSheetId="3">'[4]PART1'!#REF!</definedName>
    <definedName name="q7bnb" localSheetId="4">'[4]PART1'!#REF!</definedName>
    <definedName name="q7bnb" localSheetId="5">'[4]PART1'!#REF!</definedName>
    <definedName name="q7bnb" localSheetId="6">'[4]PART1'!#REF!</definedName>
    <definedName name="q7bnb" localSheetId="7">'[4]PART1'!#REF!</definedName>
    <definedName name="q7bnb" localSheetId="8">'[4]PART1'!#REF!</definedName>
    <definedName name="q7bnb" localSheetId="9">'[4]PART1'!#REF!</definedName>
    <definedName name="q7bnb" localSheetId="10">'[4]PART1'!#REF!</definedName>
    <definedName name="q7bnb">#REF!</definedName>
    <definedName name="q7bnf" localSheetId="0">#REF!</definedName>
    <definedName name="q7bnf" localSheetId="3">'[4]PART1'!$F$254</definedName>
    <definedName name="q7bnf" localSheetId="4">'[4]PART1'!$F$254</definedName>
    <definedName name="q7bnf" localSheetId="5">'[4]PART1'!$F$254</definedName>
    <definedName name="q7bnf" localSheetId="6">'[4]PART1'!$F$254</definedName>
    <definedName name="q7bnf" localSheetId="7">'[4]PART1'!$F$254</definedName>
    <definedName name="q7bnf" localSheetId="8">'[4]PART1'!$F$254</definedName>
    <definedName name="q7bnf" localSheetId="9">'[4]PART1'!$F$254</definedName>
    <definedName name="q7bnf" localSheetId="10">'[4]PART1'!$F$254</definedName>
    <definedName name="q7bnf">#REF!</definedName>
    <definedName name="q7bnm" localSheetId="0">#REF!</definedName>
    <definedName name="q7bnm" localSheetId="3">'[4]PART1'!$C$254</definedName>
    <definedName name="q7bnm" localSheetId="4">'[4]PART1'!$C$254</definedName>
    <definedName name="q7bnm" localSheetId="5">'[4]PART1'!$C$254</definedName>
    <definedName name="q7bnm" localSheetId="6">'[4]PART1'!$C$254</definedName>
    <definedName name="q7bnm" localSheetId="7">'[4]PART1'!$C$254</definedName>
    <definedName name="q7bnm" localSheetId="8">'[4]PART1'!$C$254</definedName>
    <definedName name="q7bnm" localSheetId="9">'[4]PART1'!$C$254</definedName>
    <definedName name="q7bnm" localSheetId="10">'[4]PART1'!$C$254</definedName>
    <definedName name="q7bnm">#REF!</definedName>
    <definedName name="q7bno" localSheetId="0">#REF!</definedName>
    <definedName name="q7bno" localSheetId="3">'[4]PART1'!$I$410</definedName>
    <definedName name="q7bno" localSheetId="4">'[4]PART1'!$I$410</definedName>
    <definedName name="q7bno" localSheetId="5">'[4]PART1'!$I$410</definedName>
    <definedName name="q7bno" localSheetId="6">'[4]PART1'!$I$410</definedName>
    <definedName name="q7bno" localSheetId="7">'[4]PART1'!$I$410</definedName>
    <definedName name="q7bno" localSheetId="8">'[4]PART1'!$I$410</definedName>
    <definedName name="q7bno" localSheetId="9">'[4]PART1'!$I$410</definedName>
    <definedName name="q7bno" localSheetId="10">'[4]PART1'!$I$410</definedName>
    <definedName name="q7bno">#REF!</definedName>
    <definedName name="q7bnw" localSheetId="0">#REF!</definedName>
    <definedName name="q7bnw" localSheetId="3">'[4]PART1'!$C$410</definedName>
    <definedName name="q7bnw" localSheetId="4">'[4]PART1'!$C$410</definedName>
    <definedName name="q7bnw" localSheetId="5">'[4]PART1'!$C$410</definedName>
    <definedName name="q7bnw" localSheetId="6">'[4]PART1'!$C$410</definedName>
    <definedName name="q7bnw" localSheetId="7">'[4]PART1'!$C$410</definedName>
    <definedName name="q7bnw" localSheetId="8">'[4]PART1'!$C$410</definedName>
    <definedName name="q7bnw" localSheetId="9">'[4]PART1'!$C$410</definedName>
    <definedName name="q7bnw" localSheetId="10">'[4]PART1'!$C$410</definedName>
    <definedName name="q7bnw">#REF!</definedName>
    <definedName name="q8n" localSheetId="0">#REF!</definedName>
    <definedName name="q8n" localSheetId="3">'[4]PART1'!$C$133</definedName>
    <definedName name="q8n" localSheetId="4">'[4]PART1'!$C$133</definedName>
    <definedName name="q8n" localSheetId="5">'[4]PART1'!$C$133</definedName>
    <definedName name="q8n" localSheetId="6">'[4]PART1'!$C$133</definedName>
    <definedName name="q8n" localSheetId="7">'[4]PART1'!$C$133</definedName>
    <definedName name="q8n" localSheetId="8">'[4]PART1'!$C$133</definedName>
    <definedName name="q8n" localSheetId="9">'[4]PART1'!$C$133</definedName>
    <definedName name="q8n" localSheetId="10">'[4]PART1'!$C$133</definedName>
    <definedName name="q8n">#REF!</definedName>
    <definedName name="q8nb" localSheetId="0">#REF!</definedName>
    <definedName name="q8nb" localSheetId="3">'[4]PART1'!$F$453</definedName>
    <definedName name="q8nb" localSheetId="4">'[4]PART1'!$F$453</definedName>
    <definedName name="q8nb" localSheetId="5">'[4]PART1'!$F$453</definedName>
    <definedName name="q8nb" localSheetId="6">'[4]PART1'!$F$453</definedName>
    <definedName name="q8nb" localSheetId="7">'[4]PART1'!$F$453</definedName>
    <definedName name="q8nb" localSheetId="8">'[4]PART1'!$F$453</definedName>
    <definedName name="q8nb" localSheetId="9">'[4]PART1'!$F$453</definedName>
    <definedName name="q8nb" localSheetId="10">'[4]PART1'!$F$453</definedName>
    <definedName name="q8nb">#REF!</definedName>
    <definedName name="q8nf" localSheetId="0">#REF!</definedName>
    <definedName name="q8nf" localSheetId="3">'[4]PART1'!$F$297</definedName>
    <definedName name="q8nf" localSheetId="4">'[4]PART1'!$F$297</definedName>
    <definedName name="q8nf" localSheetId="5">'[4]PART1'!$F$297</definedName>
    <definedName name="q8nf" localSheetId="6">'[4]PART1'!$F$297</definedName>
    <definedName name="q8nf" localSheetId="7">'[4]PART1'!$F$297</definedName>
    <definedName name="q8nf" localSheetId="8">'[4]PART1'!$F$297</definedName>
    <definedName name="q8nf" localSheetId="9">'[4]PART1'!$F$297</definedName>
    <definedName name="q8nf" localSheetId="10">'[4]PART1'!$F$297</definedName>
    <definedName name="q8nf">#REF!</definedName>
    <definedName name="q8nm" localSheetId="0">#REF!</definedName>
    <definedName name="q8nm" localSheetId="3">'[4]PART1'!$C$297</definedName>
    <definedName name="q8nm" localSheetId="4">'[4]PART1'!$C$297</definedName>
    <definedName name="q8nm" localSheetId="5">'[4]PART1'!$C$297</definedName>
    <definedName name="q8nm" localSheetId="6">'[4]PART1'!$C$297</definedName>
    <definedName name="q8nm" localSheetId="7">'[4]PART1'!$C$297</definedName>
    <definedName name="q8nm" localSheetId="8">'[4]PART1'!$C$297</definedName>
    <definedName name="q8nm" localSheetId="9">'[4]PART1'!$C$297</definedName>
    <definedName name="q8nm" localSheetId="10">'[4]PART1'!$C$297</definedName>
    <definedName name="q8nm">#REF!</definedName>
    <definedName name="q8no" localSheetId="0">#REF!</definedName>
    <definedName name="q8no" localSheetId="3">'[4]PART1'!$I$453</definedName>
    <definedName name="q8no" localSheetId="4">'[4]PART1'!$I$453</definedName>
    <definedName name="q8no" localSheetId="5">'[4]PART1'!$I$453</definedName>
    <definedName name="q8no" localSheetId="6">'[4]PART1'!$I$453</definedName>
    <definedName name="q8no" localSheetId="7">'[4]PART1'!$I$453</definedName>
    <definedName name="q8no" localSheetId="8">'[4]PART1'!$I$453</definedName>
    <definedName name="q8no" localSheetId="9">'[4]PART1'!$I$453</definedName>
    <definedName name="q8no" localSheetId="10">'[4]PART1'!$I$453</definedName>
    <definedName name="q8no">#REF!</definedName>
    <definedName name="q8nw" localSheetId="0">#REF!</definedName>
    <definedName name="q8nw" localSheetId="3">'[4]PART1'!$C$453</definedName>
    <definedName name="q8nw" localSheetId="4">'[4]PART1'!$C$453</definedName>
    <definedName name="q8nw" localSheetId="5">'[4]PART1'!$C$453</definedName>
    <definedName name="q8nw" localSheetId="6">'[4]PART1'!$C$453</definedName>
    <definedName name="q8nw" localSheetId="7">'[4]PART1'!$C$453</definedName>
    <definedName name="q8nw" localSheetId="8">'[4]PART1'!$C$453</definedName>
    <definedName name="q8nw" localSheetId="9">'[4]PART1'!$C$453</definedName>
    <definedName name="q8nw" localSheetId="10">'[4]PART1'!$C$453</definedName>
    <definedName name="q8nw">#REF!</definedName>
    <definedName name="q9an">'[6]PART1'!$C$137</definedName>
    <definedName name="q9anb">'[6]PART1'!$F$491</definedName>
    <definedName name="q9anf">'[6]PART1'!$F$314</definedName>
    <definedName name="q9anm">'[6]PART1'!$C$314</definedName>
    <definedName name="q9ano">'[6]PART1'!$I$491</definedName>
    <definedName name="q9anw">'[6]PART1'!$C$491</definedName>
    <definedName name="q9bn">'[6]PART1'!$C$167</definedName>
    <definedName name="q9bnb">'[6]PART1'!$F$522</definedName>
    <definedName name="q9bnf">'[6]PART1'!$F$344</definedName>
    <definedName name="q9bnm">'[6]PART1'!$C$344</definedName>
    <definedName name="q9bno">'[6]PART1'!$I$522</definedName>
    <definedName name="q9bnw">'[6]PART1'!$C$522</definedName>
    <definedName name="q9n" localSheetId="0">#REF!</definedName>
    <definedName name="q9n" localSheetId="2">#REF!</definedName>
    <definedName name="q9n" localSheetId="3">'[4]PART1'!$C$109</definedName>
    <definedName name="q9n" localSheetId="4">'[4]PART1'!$C$109</definedName>
    <definedName name="q9n" localSheetId="5">'[4]PART1'!$C$109</definedName>
    <definedName name="q9n" localSheetId="6">'[4]PART1'!$C$109</definedName>
    <definedName name="q9n" localSheetId="7">'[4]PART1'!$C$109</definedName>
    <definedName name="q9n" localSheetId="8">'[4]PART1'!$C$109</definedName>
    <definedName name="q9n" localSheetId="9">'[4]PART1'!$C$109</definedName>
    <definedName name="q9n" localSheetId="10">'[4]PART1'!$C$109</definedName>
    <definedName name="q9n" localSheetId="1">#REF!</definedName>
    <definedName name="q9n">#REF!</definedName>
    <definedName name="q9nb" localSheetId="0">#REF!</definedName>
    <definedName name="q9nb" localSheetId="2">#REF!</definedName>
    <definedName name="q9nb" localSheetId="3">'[4]PART1'!$F$429</definedName>
    <definedName name="q9nb" localSheetId="4">'[4]PART1'!$F$429</definedName>
    <definedName name="q9nb" localSheetId="5">'[4]PART1'!$F$429</definedName>
    <definedName name="q9nb" localSheetId="6">'[4]PART1'!$F$429</definedName>
    <definedName name="q9nb" localSheetId="7">'[4]PART1'!$F$429</definedName>
    <definedName name="q9nb" localSheetId="8">'[4]PART1'!$F$429</definedName>
    <definedName name="q9nb" localSheetId="9">'[4]PART1'!$F$429</definedName>
    <definedName name="q9nb" localSheetId="10">'[4]PART1'!$F$429</definedName>
    <definedName name="q9nb" localSheetId="1">#REF!</definedName>
    <definedName name="q9nb">#REF!</definedName>
    <definedName name="q9nf" localSheetId="0">#REF!</definedName>
    <definedName name="q9nf" localSheetId="2">#REF!</definedName>
    <definedName name="q9nf" localSheetId="3">'[4]PART1'!$F$262</definedName>
    <definedName name="q9nf" localSheetId="4">'[4]PART1'!$F$262</definedName>
    <definedName name="q9nf" localSheetId="5">'[4]PART1'!$F$262</definedName>
    <definedName name="q9nf" localSheetId="6">'[4]PART1'!$F$262</definedName>
    <definedName name="q9nf" localSheetId="7">'[4]PART1'!$F$262</definedName>
    <definedName name="q9nf" localSheetId="8">'[4]PART1'!$F$262</definedName>
    <definedName name="q9nf" localSheetId="9">'[4]PART1'!$F$262</definedName>
    <definedName name="q9nf" localSheetId="10">'[4]PART1'!$F$262</definedName>
    <definedName name="q9nf" localSheetId="1">#REF!</definedName>
    <definedName name="q9nf">#REF!</definedName>
    <definedName name="q9nm" localSheetId="0">#REF!</definedName>
    <definedName name="q9nm" localSheetId="2">#REF!</definedName>
    <definedName name="q9nm" localSheetId="3">'[4]PART1'!$C$262</definedName>
    <definedName name="q9nm" localSheetId="4">'[4]PART1'!$C$262</definedName>
    <definedName name="q9nm" localSheetId="5">'[4]PART1'!$C$262</definedName>
    <definedName name="q9nm" localSheetId="6">'[4]PART1'!$C$262</definedName>
    <definedName name="q9nm" localSheetId="7">'[4]PART1'!$C$262</definedName>
    <definedName name="q9nm" localSheetId="8">'[4]PART1'!$C$262</definedName>
    <definedName name="q9nm" localSheetId="9">'[4]PART1'!$C$262</definedName>
    <definedName name="q9nm" localSheetId="10">'[4]PART1'!$C$262</definedName>
    <definedName name="q9nm" localSheetId="1">#REF!</definedName>
    <definedName name="q9nm">#REF!</definedName>
    <definedName name="q9no" localSheetId="0">#REF!</definedName>
    <definedName name="q9no" localSheetId="2">#REF!</definedName>
    <definedName name="q9no" localSheetId="3">'[4]PART1'!$I$429</definedName>
    <definedName name="q9no" localSheetId="4">'[4]PART1'!$I$429</definedName>
    <definedName name="q9no" localSheetId="5">'[4]PART1'!$I$429</definedName>
    <definedName name="q9no" localSheetId="6">'[4]PART1'!$I$429</definedName>
    <definedName name="q9no" localSheetId="7">'[4]PART1'!$I$429</definedName>
    <definedName name="q9no" localSheetId="8">'[4]PART1'!$I$429</definedName>
    <definedName name="q9no" localSheetId="9">'[4]PART1'!$I$429</definedName>
    <definedName name="q9no" localSheetId="10">'[4]PART1'!$I$429</definedName>
    <definedName name="q9no" localSheetId="1">#REF!</definedName>
    <definedName name="q9no">#REF!</definedName>
    <definedName name="q9nw" localSheetId="0">#REF!</definedName>
    <definedName name="q9nw" localSheetId="2">#REF!</definedName>
    <definedName name="q9nw" localSheetId="3">'[4]PART1'!$C$429</definedName>
    <definedName name="q9nw" localSheetId="4">'[4]PART1'!$C$429</definedName>
    <definedName name="q9nw" localSheetId="5">'[4]PART1'!$C$429</definedName>
    <definedName name="q9nw" localSheetId="6">'[4]PART1'!$C$429</definedName>
    <definedName name="q9nw" localSheetId="7">'[4]PART1'!$C$429</definedName>
    <definedName name="q9nw" localSheetId="8">'[4]PART1'!$C$429</definedName>
    <definedName name="q9nw" localSheetId="9">'[4]PART1'!$C$429</definedName>
    <definedName name="q9nw" localSheetId="10">'[4]PART1'!$C$429</definedName>
    <definedName name="q9nw" localSheetId="1">#REF!</definedName>
    <definedName name="q9nw">#REF!</definedName>
    <definedName name="qinm" localSheetId="0">#REF!</definedName>
    <definedName name="qinm" localSheetId="3">'[4]PART1'!$C$174</definedName>
    <definedName name="qinm" localSheetId="4">'[4]PART1'!$C$174</definedName>
    <definedName name="qinm" localSheetId="5">'[4]PART1'!$C$174</definedName>
    <definedName name="qinm" localSheetId="6">'[4]PART1'!$C$174</definedName>
    <definedName name="qinm" localSheetId="7">'[4]PART1'!$C$174</definedName>
    <definedName name="qinm" localSheetId="8">'[4]PART1'!$C$174</definedName>
    <definedName name="qinm" localSheetId="9">'[4]PART1'!$C$174</definedName>
    <definedName name="qinm" localSheetId="10">'[4]PART1'!$C$174</definedName>
    <definedName name="qinm">#REF!</definedName>
    <definedName name="returnprint">'[8]Returns'!$D$1:$L$28</definedName>
    <definedName name="sno">'[2]PART2'!$B$14</definedName>
    <definedName name="spage1">'[2]PART2'!$A$1:$E$58</definedName>
    <definedName name="spage2">'[2]PART2'!$A$59:$H$84</definedName>
    <definedName name="spage3">'[2]PART2'!$A$86:$K$130</definedName>
    <definedName name="sq10n">'[2]PART2'!$C$14</definedName>
    <definedName name="sq10nb">'[2]PART2'!$F$92</definedName>
    <definedName name="sq10nf">'[2]PART2'!$F$48</definedName>
    <definedName name="sq10nm">'[2]PART2'!$C$48</definedName>
    <definedName name="sq10no">'[2]PART2'!$I$92</definedName>
    <definedName name="sq10nw">'[2]PART2'!$C$92</definedName>
    <definedName name="sq11n">'[2]PART2'!$C$28</definedName>
    <definedName name="sq11nb">'[2]PART2'!$F$116</definedName>
    <definedName name="sq11nf">'[2]PART2'!$F$71</definedName>
    <definedName name="sq11nm">'[2]PART2'!$C$71</definedName>
    <definedName name="sq11no">'[2]PART2'!$I$116</definedName>
    <definedName name="sq11nw">'[2]PART2'!$C$116</definedName>
    <definedName name="sq12n">'[2]PART2'!$C$37</definedName>
    <definedName name="sq12nb">'[2]PART2'!$F$125</definedName>
    <definedName name="sq12nf">'[2]PART2'!$F$80</definedName>
    <definedName name="sq12nm">'[2]PART2'!$C$80</definedName>
    <definedName name="sq12no">'[2]PART2'!$I$125</definedName>
    <definedName name="sq12nw">'[2]PART2'!$C$125</definedName>
    <definedName name="titlep2" localSheetId="0">#REF!</definedName>
    <definedName name="titlep2" localSheetId="3">'[4]PART1'!$164:$167</definedName>
    <definedName name="titlep2" localSheetId="4">'[4]PART1'!$164:$167</definedName>
    <definedName name="titlep2" localSheetId="5">'[4]PART1'!$164:$167</definedName>
    <definedName name="titlep2" localSheetId="6">'[4]PART1'!$164:$167</definedName>
    <definedName name="titlep2" localSheetId="7">'[4]PART1'!$164:$167</definedName>
    <definedName name="titlep2" localSheetId="8">'[4]PART1'!$164:$167</definedName>
    <definedName name="titlep2" localSheetId="9">'[4]PART1'!$164:$167</definedName>
    <definedName name="titlep2" localSheetId="10">'[4]PART1'!$164:$167</definedName>
    <definedName name="titlep2">#REF!</definedName>
    <definedName name="titlep3" localSheetId="0">#REF!</definedName>
    <definedName name="titlep3" localSheetId="3">'[4]PART1'!$321:$328</definedName>
    <definedName name="titlep3" localSheetId="4">'[4]PART1'!$321:$328</definedName>
    <definedName name="titlep3" localSheetId="5">'[4]PART1'!$321:$328</definedName>
    <definedName name="titlep3" localSheetId="6">'[4]PART1'!$321:$328</definedName>
    <definedName name="titlep3" localSheetId="7">'[4]PART1'!$321:$328</definedName>
    <definedName name="titlep3" localSheetId="8">'[4]PART1'!$321:$328</definedName>
    <definedName name="titlep3" localSheetId="9">'[4]PART1'!$321:$328</definedName>
    <definedName name="titlep3" localSheetId="10">'[4]PART1'!$321:$328</definedName>
    <definedName name="titlep3">#REF!</definedName>
    <definedName name="total" localSheetId="0">#REF!</definedName>
    <definedName name="total" localSheetId="3">'[4]PART1'!$C$8</definedName>
    <definedName name="total" localSheetId="4">'[4]PART1'!$C$8</definedName>
    <definedName name="total" localSheetId="5">'[4]PART1'!$C$8</definedName>
    <definedName name="total" localSheetId="6">'[4]PART1'!$C$8</definedName>
    <definedName name="total" localSheetId="7">'[4]PART1'!$C$8</definedName>
    <definedName name="total" localSheetId="8">'[4]PART1'!$C$8</definedName>
    <definedName name="total" localSheetId="9">'[4]PART1'!$C$8</definedName>
    <definedName name="total" localSheetId="10">'[4]PART1'!$C$8</definedName>
    <definedName name="total">#REF!</definedName>
    <definedName name="total1" localSheetId="0">#REF!</definedName>
    <definedName name="total1" localSheetId="3">'[4]PART1'!$C$20</definedName>
    <definedName name="total1" localSheetId="4">'[4]PART1'!$C$20</definedName>
    <definedName name="total1" localSheetId="5">'[4]PART1'!$C$20</definedName>
    <definedName name="total1" localSheetId="6">'[4]PART1'!$C$20</definedName>
    <definedName name="total1" localSheetId="7">'[4]PART1'!$C$20</definedName>
    <definedName name="total1" localSheetId="8">'[4]PART1'!$C$20</definedName>
    <definedName name="total1" localSheetId="9">'[4]PART1'!$C$20</definedName>
    <definedName name="total1" localSheetId="10">'[4]PART1'!$C$20</definedName>
    <definedName name="total1">#REF!</definedName>
    <definedName name="total10" localSheetId="0">#REF!</definedName>
    <definedName name="total10" localSheetId="2">#REF!</definedName>
    <definedName name="total10" localSheetId="3">'[4]PART1'!$C$15</definedName>
    <definedName name="total10" localSheetId="4">'[4]PART1'!$C$15</definedName>
    <definedName name="total10" localSheetId="5">'[4]PART1'!$C$15</definedName>
    <definedName name="total10" localSheetId="6">'[4]PART1'!$C$15</definedName>
    <definedName name="total10" localSheetId="7">'[4]PART1'!$C$15</definedName>
    <definedName name="total10" localSheetId="8">'[4]PART1'!$C$15</definedName>
    <definedName name="total10" localSheetId="9">'[4]PART1'!$C$15</definedName>
    <definedName name="total10" localSheetId="10">'[4]PART1'!$C$15</definedName>
    <definedName name="total10" localSheetId="1">#REF!</definedName>
    <definedName name="total10">'[7]PART1'!#REF!</definedName>
    <definedName name="total10b">'[2]PART2'!$F$104</definedName>
    <definedName name="total10f">'[2]PART2'!$F$59</definedName>
    <definedName name="total10m">'[2]PART2'!$C$59</definedName>
    <definedName name="total10o">'[2]PART2'!$I$104</definedName>
    <definedName name="total10w">'[2]PART2'!$C$104</definedName>
    <definedName name="total5" localSheetId="2">'GradResp'!$J$9</definedName>
    <definedName name="total5">#REF!</definedName>
    <definedName name="total51o" localSheetId="0">#REF!</definedName>
    <definedName name="total51o" localSheetId="3">'[4]PART1'!$I$379</definedName>
    <definedName name="total51o" localSheetId="4">'[4]PART1'!$I$379</definedName>
    <definedName name="total51o" localSheetId="5">'[4]PART1'!$I$379</definedName>
    <definedName name="total51o" localSheetId="6">'[4]PART1'!$I$379</definedName>
    <definedName name="total51o" localSheetId="7">'[4]PART1'!$I$379</definedName>
    <definedName name="total51o" localSheetId="8">'[4]PART1'!$I$379</definedName>
    <definedName name="total51o" localSheetId="9">'[4]PART1'!$I$379</definedName>
    <definedName name="total51o" localSheetId="10">'[4]PART1'!$I$379</definedName>
    <definedName name="total51o">#REF!</definedName>
    <definedName name="total5ab" localSheetId="0">#REF!</definedName>
    <definedName name="total5ab" localSheetId="3">'[4]PART1'!$F$379</definedName>
    <definedName name="total5ab" localSheetId="4">'[4]PART1'!$F$379</definedName>
    <definedName name="total5ab" localSheetId="5">'[4]PART1'!$F$379</definedName>
    <definedName name="total5ab" localSheetId="6">'[4]PART1'!$F$379</definedName>
    <definedName name="total5ab" localSheetId="7">'[4]PART1'!$F$379</definedName>
    <definedName name="total5ab" localSheetId="8">'[4]PART1'!$F$379</definedName>
    <definedName name="total5ab" localSheetId="9">'[4]PART1'!$F$379</definedName>
    <definedName name="total5ab" localSheetId="10">'[4]PART1'!$F$379</definedName>
    <definedName name="total5ab">#REF!</definedName>
    <definedName name="total5af" localSheetId="0">#REF!</definedName>
    <definedName name="total5af" localSheetId="3">'[4]PART1'!$F$215</definedName>
    <definedName name="total5af" localSheetId="4">'[4]PART1'!$F$215</definedName>
    <definedName name="total5af" localSheetId="5">'[4]PART1'!$F$215</definedName>
    <definedName name="total5af" localSheetId="6">'[4]PART1'!$F$215</definedName>
    <definedName name="total5af" localSheetId="7">'[4]PART1'!$F$215</definedName>
    <definedName name="total5af" localSheetId="8">'[4]PART1'!$F$215</definedName>
    <definedName name="total5af" localSheetId="9">'[4]PART1'!$F$215</definedName>
    <definedName name="total5af" localSheetId="10">'[4]PART1'!$F$215</definedName>
    <definedName name="total5af">#REF!</definedName>
    <definedName name="total5am" localSheetId="0">#REF!</definedName>
    <definedName name="total5am" localSheetId="3">'[4]PART1'!$C$215</definedName>
    <definedName name="total5am" localSheetId="4">'[4]PART1'!$C$215</definedName>
    <definedName name="total5am" localSheetId="5">'[4]PART1'!$C$215</definedName>
    <definedName name="total5am" localSheetId="6">'[4]PART1'!$C$215</definedName>
    <definedName name="total5am" localSheetId="7">'[4]PART1'!$C$215</definedName>
    <definedName name="total5am" localSheetId="8">'[4]PART1'!$C$215</definedName>
    <definedName name="total5am" localSheetId="9">'[4]PART1'!$C$215</definedName>
    <definedName name="total5am" localSheetId="10">'[4]PART1'!$C$215</definedName>
    <definedName name="total5am">#REF!</definedName>
    <definedName name="total5ao" localSheetId="0">#REF!</definedName>
    <definedName name="total5ao" localSheetId="3">'[4]PART1'!$I$379</definedName>
    <definedName name="total5ao" localSheetId="4">'[4]PART1'!$I$379</definedName>
    <definedName name="total5ao" localSheetId="5">'[4]PART1'!$I$379</definedName>
    <definedName name="total5ao" localSheetId="6">'[4]PART1'!$I$379</definedName>
    <definedName name="total5ao" localSheetId="7">'[4]PART1'!$I$379</definedName>
    <definedName name="total5ao" localSheetId="8">'[4]PART1'!$I$379</definedName>
    <definedName name="total5ao" localSheetId="9">'[4]PART1'!$I$379</definedName>
    <definedName name="total5ao" localSheetId="10">'[4]PART1'!$I$379</definedName>
    <definedName name="total5ao">#REF!</definedName>
    <definedName name="total5aw" localSheetId="0">#REF!</definedName>
    <definedName name="total5aw" localSheetId="2">#REF!</definedName>
    <definedName name="total5aw" localSheetId="3">'[4]PART1'!$C$379</definedName>
    <definedName name="total5aw" localSheetId="4">'[4]PART1'!$C$379</definedName>
    <definedName name="total5aw" localSheetId="1">#REF!</definedName>
    <definedName name="total5aw">'[4]PART1'!$C$379</definedName>
    <definedName name="total6ab" localSheetId="0">#REF!</definedName>
    <definedName name="total6ab" localSheetId="3">'[4]PART1'!$F$386</definedName>
    <definedName name="total6ab" localSheetId="4">'[4]PART1'!$F$386</definedName>
    <definedName name="total6ab" localSheetId="5">'[4]PART1'!$F$386</definedName>
    <definedName name="total6ab" localSheetId="6">'[4]PART1'!$F$386</definedName>
    <definedName name="total6ab" localSheetId="7">'[4]PART1'!$F$386</definedName>
    <definedName name="total6ab" localSheetId="8">'[4]PART1'!$F$386</definedName>
    <definedName name="total6ab" localSheetId="9">'[4]PART1'!$F$386</definedName>
    <definedName name="total6ab" localSheetId="10">'[4]PART1'!$F$386</definedName>
    <definedName name="total6ab">#REF!</definedName>
    <definedName name="total6ao" localSheetId="0">#REF!</definedName>
    <definedName name="total6ao" localSheetId="3">'[4]PART1'!$I$386</definedName>
    <definedName name="total6ao" localSheetId="4">'[4]PART1'!$I$386</definedName>
    <definedName name="total6ao" localSheetId="5">'[4]PART1'!$I$386</definedName>
    <definedName name="total6ao" localSheetId="6">'[4]PART1'!$I$386</definedName>
    <definedName name="total6ao" localSheetId="7">'[4]PART1'!$I$386</definedName>
    <definedName name="total6ao" localSheetId="8">'[4]PART1'!$I$386</definedName>
    <definedName name="total6ao" localSheetId="9">'[4]PART1'!$I$386</definedName>
    <definedName name="total6ao" localSheetId="10">'[4]PART1'!$I$386</definedName>
    <definedName name="total6ao">#REF!</definedName>
    <definedName name="total6aw" localSheetId="0">#REF!</definedName>
    <definedName name="total6aw" localSheetId="3">'[4]PART1'!$C$386</definedName>
    <definedName name="total6aw" localSheetId="4">'[4]PART1'!$C$386</definedName>
    <definedName name="total6aw" localSheetId="5">'[4]PART1'!$C$386</definedName>
    <definedName name="total6aw" localSheetId="6">'[4]PART1'!$C$386</definedName>
    <definedName name="total6aw" localSheetId="7">'[4]PART1'!$C$386</definedName>
    <definedName name="total6aw" localSheetId="8">'[4]PART1'!$C$386</definedName>
    <definedName name="total6aw" localSheetId="9">'[4]PART1'!$C$386</definedName>
    <definedName name="total6aw" localSheetId="10">'[4]PART1'!$C$386</definedName>
    <definedName name="total6aw">#REF!</definedName>
    <definedName name="totalb" localSheetId="0">#REF!</definedName>
    <definedName name="totalb" localSheetId="3">'[4]PART1'!$F$330</definedName>
    <definedName name="totalb" localSheetId="4">'[4]PART1'!$F$330</definedName>
    <definedName name="totalb" localSheetId="5">'[4]PART1'!$F$330</definedName>
    <definedName name="totalb" localSheetId="6">'[4]PART1'!$F$330</definedName>
    <definedName name="totalb" localSheetId="7">'[4]PART1'!$F$330</definedName>
    <definedName name="totalb" localSheetId="8">'[4]PART1'!$F$330</definedName>
    <definedName name="totalb" localSheetId="9">'[4]PART1'!$F$330</definedName>
    <definedName name="totalb" localSheetId="10">'[4]PART1'!$F$330</definedName>
    <definedName name="totalb">#REF!</definedName>
    <definedName name="totalb1" localSheetId="0">#REF!</definedName>
    <definedName name="totalb1" localSheetId="3">'[4]PART1'!$F$340</definedName>
    <definedName name="totalb1" localSheetId="4">'[4]PART1'!$F$340</definedName>
    <definedName name="totalb1" localSheetId="5">'[4]PART1'!$F$340</definedName>
    <definedName name="totalb1" localSheetId="6">'[4]PART1'!$F$340</definedName>
    <definedName name="totalb1" localSheetId="7">'[4]PART1'!$F$340</definedName>
    <definedName name="totalb1" localSheetId="8">'[4]PART1'!$F$340</definedName>
    <definedName name="totalb1" localSheetId="9">'[4]PART1'!$F$340</definedName>
    <definedName name="totalb1" localSheetId="10">'[4]PART1'!$F$340</definedName>
    <definedName name="totalb1">#REF!</definedName>
    <definedName name="totalf" localSheetId="0">#REF!</definedName>
    <definedName name="totalf" localSheetId="3">'[4]PART1'!$F$168</definedName>
    <definedName name="totalf" localSheetId="4">'[4]PART1'!$F$168</definedName>
    <definedName name="totalf" localSheetId="5">'[4]PART1'!$F$168</definedName>
    <definedName name="totalf" localSheetId="6">'[4]PART1'!$F$168</definedName>
    <definedName name="totalf" localSheetId="7">'[4]PART1'!$F$168</definedName>
    <definedName name="totalf" localSheetId="8">'[4]PART1'!$F$168</definedName>
    <definedName name="totalf" localSheetId="9">'[4]PART1'!$F$168</definedName>
    <definedName name="totalf" localSheetId="10">'[4]PART1'!$F$168</definedName>
    <definedName name="totalf">#REF!</definedName>
    <definedName name="totalf1" localSheetId="0">#REF!</definedName>
    <definedName name="totalf1" localSheetId="3">'[4]PART1'!$F$177</definedName>
    <definedName name="totalf1" localSheetId="4">'[4]PART1'!$F$177</definedName>
    <definedName name="totalf1" localSheetId="5">'[4]PART1'!$F$177</definedName>
    <definedName name="totalf1" localSheetId="6">'[4]PART1'!$F$177</definedName>
    <definedName name="totalf1" localSheetId="7">'[4]PART1'!$F$177</definedName>
    <definedName name="totalf1" localSheetId="8">'[4]PART1'!$F$177</definedName>
    <definedName name="totalf1" localSheetId="9">'[4]PART1'!$F$177</definedName>
    <definedName name="totalf1" localSheetId="10">'[4]PART1'!$F$177</definedName>
    <definedName name="totalf1">#REF!</definedName>
    <definedName name="totalg" localSheetId="2">'GradResp'!$B$9</definedName>
    <definedName name="totalg" localSheetId="3">'[3]PART2'!#REF!</definedName>
    <definedName name="totalg" localSheetId="4">'[3]PART2'!#REF!</definedName>
    <definedName name="totalg" localSheetId="7">'[5]PART2'!#REF!</definedName>
    <definedName name="totalg" localSheetId="8">'[5]PART2'!#REF!</definedName>
    <definedName name="totalg" localSheetId="9">'[3]PART2'!#REF!</definedName>
    <definedName name="totalg" localSheetId="10">'[3]PART2'!#REF!</definedName>
    <definedName name="totalg">'Tie Out'!$B$19</definedName>
    <definedName name="totalm" localSheetId="0">#REF!</definedName>
    <definedName name="totalm" localSheetId="3">'[4]PART1'!$C$168</definedName>
    <definedName name="totalm" localSheetId="4">'[4]PART1'!$C$168</definedName>
    <definedName name="totalm" localSheetId="5">'[4]PART1'!$C$168</definedName>
    <definedName name="totalm" localSheetId="6">'[4]PART1'!$C$168</definedName>
    <definedName name="totalm" localSheetId="7">'[4]PART1'!$C$168</definedName>
    <definedName name="totalm" localSheetId="8">'[4]PART1'!$C$168</definedName>
    <definedName name="totalm" localSheetId="9">'[4]PART1'!$C$168</definedName>
    <definedName name="totalm" localSheetId="10">'[4]PART1'!$C$168</definedName>
    <definedName name="totalm">#REF!</definedName>
    <definedName name="totalm1" localSheetId="0">#REF!</definedName>
    <definedName name="totalm1" localSheetId="3">'[4]PART1'!$C$177</definedName>
    <definedName name="totalm1" localSheetId="4">'[4]PART1'!$C$177</definedName>
    <definedName name="totalm1" localSheetId="5">'[4]PART1'!$C$177</definedName>
    <definedName name="totalm1" localSheetId="6">'[4]PART1'!$C$177</definedName>
    <definedName name="totalm1" localSheetId="7">'[4]PART1'!$C$177</definedName>
    <definedName name="totalm1" localSheetId="8">'[4]PART1'!$C$177</definedName>
    <definedName name="totalm1" localSheetId="9">'[4]PART1'!$C$177</definedName>
    <definedName name="totalm1" localSheetId="10">'[4]PART1'!$C$177</definedName>
    <definedName name="totalm1">#REF!</definedName>
    <definedName name="totalo" localSheetId="0">#REF!</definedName>
    <definedName name="totalo" localSheetId="3">'[4]PART1'!$I$330</definedName>
    <definedName name="totalo" localSheetId="4">'[4]PART1'!$I$330</definedName>
    <definedName name="totalo" localSheetId="5">'[4]PART1'!$I$330</definedName>
    <definedName name="totalo" localSheetId="6">'[4]PART1'!$I$330</definedName>
    <definedName name="totalo" localSheetId="7">'[4]PART1'!$I$330</definedName>
    <definedName name="totalo" localSheetId="8">'[4]PART1'!$I$330</definedName>
    <definedName name="totalo" localSheetId="9">'[4]PART1'!$I$330</definedName>
    <definedName name="totalo" localSheetId="10">'[4]PART1'!$I$330</definedName>
    <definedName name="totalo">#REF!</definedName>
    <definedName name="totalo1" localSheetId="0">#REF!</definedName>
    <definedName name="totalo1" localSheetId="3">'[4]PART1'!$I$340</definedName>
    <definedName name="totalo1" localSheetId="4">'[4]PART1'!$I$340</definedName>
    <definedName name="totalo1" localSheetId="5">'[4]PART1'!$I$340</definedName>
    <definedName name="totalo1" localSheetId="6">'[4]PART1'!$I$340</definedName>
    <definedName name="totalo1" localSheetId="7">'[4]PART1'!$I$340</definedName>
    <definedName name="totalo1" localSheetId="8">'[4]PART1'!$I$340</definedName>
    <definedName name="totalo1" localSheetId="9">'[4]PART1'!$I$340</definedName>
    <definedName name="totalo1" localSheetId="10">'[4]PART1'!$I$340</definedName>
    <definedName name="totalo1">#REF!</definedName>
    <definedName name="totalr" localSheetId="2">'GradResp'!$F$9</definedName>
    <definedName name="totalr">'Tie Out'!$E$19</definedName>
    <definedName name="totalw" localSheetId="0">#REF!</definedName>
    <definedName name="totalw" localSheetId="3">'[4]PART1'!$C$330</definedName>
    <definedName name="totalw" localSheetId="4">'[4]PART1'!$C$330</definedName>
    <definedName name="totalw" localSheetId="5">'[4]PART1'!$C$330</definedName>
    <definedName name="totalw" localSheetId="6">'[4]PART1'!$C$330</definedName>
    <definedName name="totalw" localSheetId="7">'[4]PART1'!$C$330</definedName>
    <definedName name="totalw" localSheetId="8">'[4]PART1'!$C$330</definedName>
    <definedName name="totalw" localSheetId="9">'[4]PART1'!$C$330</definedName>
    <definedName name="totalw" localSheetId="10">'[4]PART1'!$C$330</definedName>
    <definedName name="totalw">#REF!</definedName>
    <definedName name="totalw1" localSheetId="0">#REF!</definedName>
    <definedName name="totalw1" localSheetId="3">'[4]PART1'!$C$340</definedName>
    <definedName name="totalw1" localSheetId="4">'[4]PART1'!$C$340</definedName>
    <definedName name="totalw1" localSheetId="5">'[4]PART1'!$C$340</definedName>
    <definedName name="totalw1" localSheetId="6">'[4]PART1'!$C$340</definedName>
    <definedName name="totalw1" localSheetId="7">'[4]PART1'!$C$340</definedName>
    <definedName name="totalw1" localSheetId="8">'[4]PART1'!$C$340</definedName>
    <definedName name="totalw1" localSheetId="9">'[4]PART1'!$C$340</definedName>
    <definedName name="totalw1" localSheetId="10">'[4]PART1'!$C$340</definedName>
    <definedName name="totalw1">#REF!</definedName>
    <definedName name="TRFall" localSheetId="2">'GradResp'!$B$40</definedName>
    <definedName name="TRFall">#REF!</definedName>
    <definedName name="TRFres" localSheetId="2">'GradResp'!$F$40</definedName>
    <definedName name="TRFres">#REF!</definedName>
    <definedName name="TrFresh5" localSheetId="2">'GradResp'!$J$40</definedName>
    <definedName name="TrFresh5">#REF!</definedName>
  </definedNames>
  <calcPr fullCalcOnLoad="1" refMode="R1C1"/>
</workbook>
</file>

<file path=xl/sharedStrings.xml><?xml version="1.0" encoding="utf-8"?>
<sst xmlns="http://schemas.openxmlformats.org/spreadsheetml/2006/main" count="1264" uniqueCount="409">
  <si>
    <t>ALUM005 -- 5-Year Out of 2000 Grads</t>
  </si>
  <si>
    <t>Surveyed summer of 2005</t>
  </si>
  <si>
    <t>Processed March of 2006</t>
  </si>
  <si>
    <t>Tie Out</t>
  </si>
  <si>
    <t>Survey Population and Respondents</t>
  </si>
  <si>
    <t>Gradresp</t>
  </si>
  <si>
    <t>Comparison of All Graduates to Survey Respondents</t>
  </si>
  <si>
    <t>Part I</t>
  </si>
  <si>
    <t>Employment Questions</t>
  </si>
  <si>
    <t>Part 2</t>
  </si>
  <si>
    <t>Education Questions</t>
  </si>
  <si>
    <t>Part 3</t>
  </si>
  <si>
    <t>Satisfaction Questions</t>
  </si>
  <si>
    <t>Part 4</t>
  </si>
  <si>
    <t>Educational Effectiveness Questions</t>
  </si>
  <si>
    <t>GradResponse Schools</t>
  </si>
  <si>
    <t>Southern Illinois University Edwardsville</t>
  </si>
  <si>
    <t>Survey of 2000 Baccalaureate Graduates -- Five Years Out</t>
  </si>
  <si>
    <t>2000 Baccalaureate Degrees</t>
  </si>
  <si>
    <t xml:space="preserve">     Less persons who received 2 baccalaureate degrees</t>
  </si>
  <si>
    <t>2000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</si>
  <si>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</si>
  <si>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</si>
  <si>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</si>
  <si>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</si>
  <si>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</si>
  <si>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</si>
  <si>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</si>
  <si>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</si>
  <si>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Southern Illinois University at Edwardsville</t>
  </si>
  <si>
    <t xml:space="preserve"> </t>
  </si>
  <si>
    <t xml:space="preserve">        All Baccalaureate</t>
  </si>
  <si>
    <t>One Year Out</t>
  </si>
  <si>
    <t>Five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</si>
  <si>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</si>
  <si>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</si>
  <si>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</si>
  <si>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</si>
  <si>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</si>
  <si>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</si>
  <si>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</si>
  <si>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</si>
  <si>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</si>
  <si>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</si>
  <si>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</si>
  <si>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</si>
  <si>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</si>
  <si>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</si>
  <si>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</si>
  <si>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</si>
  <si>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20 to 72</t>
  </si>
  <si>
    <t>21 to 72</t>
  </si>
  <si>
    <t>21 to 56</t>
  </si>
  <si>
    <t>median =</t>
  </si>
  <si>
    <t xml:space="preserve">      23.4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</si>
  <si>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</si>
  <si>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</si>
  <si>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</si>
  <si>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</si>
  <si>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</si>
  <si>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</si>
  <si>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2000</t>
  </si>
  <si>
    <t>Graduated Summer 2000</t>
  </si>
  <si>
    <t>Graduated Fall 2000</t>
  </si>
  <si>
    <t>Degree From College of Arts &amp;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</si>
  <si>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</si>
  <si>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</si>
  <si>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</si>
  <si>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</si>
  <si>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</si>
  <si>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</si>
  <si>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</si>
  <si>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</si>
  <si>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</si>
  <si>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</si>
  <si>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</si>
  <si>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</si>
  <si>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</si>
  <si>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</si>
  <si>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</si>
  <si>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</si>
  <si>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</si>
  <si>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</si>
  <si>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</si>
  <si>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</si>
  <si>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</si>
  <si>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</si>
  <si>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</si>
  <si>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</si>
  <si>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</si>
  <si>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</si>
  <si>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</si>
  <si>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All Graduates</t>
  </si>
  <si>
    <t>School Detail</t>
  </si>
  <si>
    <t>A&amp;S</t>
  </si>
  <si>
    <t>BUS</t>
  </si>
  <si>
    <t>EDUC</t>
  </si>
  <si>
    <t>ENGR</t>
  </si>
  <si>
    <t>NURS</t>
  </si>
  <si>
    <t>Age at Graduation        range</t>
  </si>
  <si>
    <t>20 to 53</t>
  </si>
  <si>
    <t>21 to 51</t>
  </si>
  <si>
    <t>21 to 49</t>
  </si>
  <si>
    <t>21 to 54</t>
  </si>
  <si>
    <t xml:space="preserve">                                     median</t>
  </si>
  <si>
    <t xml:space="preserve"> 10 Years or More</t>
  </si>
  <si>
    <t>Graduating GPA (4 point scale)    mean</t>
  </si>
  <si>
    <t xml:space="preserve">                                                      Std Dev</t>
  </si>
  <si>
    <t xml:space="preserve">4/25/06 </t>
  </si>
  <si>
    <t>22 to 56</t>
  </si>
  <si>
    <t>21 to 52</t>
  </si>
  <si>
    <t>22 to 41</t>
  </si>
  <si>
    <t xml:space="preserve">  9 Years </t>
  </si>
  <si>
    <t xml:space="preserve">4/26/06       </t>
  </si>
  <si>
    <t>2000 Baccalaureate Recipients</t>
  </si>
  <si>
    <t>Profile</t>
  </si>
  <si>
    <t>Graduated Spring 1997</t>
  </si>
  <si>
    <t>Graduated Summer 1997</t>
  </si>
  <si>
    <t>Graduated Fall 1997</t>
  </si>
  <si>
    <t>New Freshman</t>
  </si>
  <si>
    <t>Transfer</t>
  </si>
  <si>
    <t>Non-Degree Student</t>
  </si>
  <si>
    <t xml:space="preserve">4/27/06    </t>
  </si>
  <si>
    <t>4/26/06</t>
  </si>
  <si>
    <t>Other</t>
  </si>
  <si>
    <t>Less than 25</t>
  </si>
  <si>
    <t>25 thru 34</t>
  </si>
  <si>
    <t>35 or older</t>
  </si>
  <si>
    <t>5 Years or Fewer</t>
  </si>
  <si>
    <t>6 to 9 Years</t>
  </si>
  <si>
    <t>10 Years or More</t>
  </si>
  <si>
    <t>4 Years or Fewer</t>
  </si>
  <si>
    <t>5 to 8 Years</t>
  </si>
  <si>
    <t>9 Years or More</t>
  </si>
  <si>
    <r>
      <t>Profile</t>
    </r>
    <r>
      <rPr>
        <sz val="10"/>
        <rFont val="Arial"/>
        <family val="2"/>
      </rPr>
      <t>, con't.</t>
    </r>
  </si>
  <si>
    <t>Survey Responses  --  Part I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</si>
  <si>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</si>
  <si>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</si>
  <si>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</si>
  <si>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</si>
  <si>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</si>
  <si>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</si>
  <si>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</si>
  <si>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</si>
  <si>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</si>
  <si>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</si>
  <si>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</si>
  <si>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</si>
  <si>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</si>
  <si>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</si>
  <si>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</si>
  <si>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</si>
  <si>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</si>
  <si>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</si>
  <si>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</si>
  <si>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</si>
  <si>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</si>
  <si>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</si>
  <si>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</si>
  <si>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</si>
  <si>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</si>
  <si>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</si>
  <si>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</si>
  <si>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</si>
  <si>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</si>
  <si>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</si>
  <si>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</si>
  <si>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</si>
  <si>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</si>
  <si>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</si>
  <si>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(by choice)</t>
  </si>
  <si>
    <t xml:space="preserve">    Unrelated (not by choice)</t>
  </si>
  <si>
    <t xml:space="preserve">    Unrelated (choice unknown)</t>
  </si>
  <si>
    <t>Number of Employers After Graduation</t>
  </si>
  <si>
    <t xml:space="preserve">    One</t>
  </si>
  <si>
    <t xml:space="preserve">    Two</t>
  </si>
  <si>
    <t xml:space="preserve">    Three to Six</t>
  </si>
  <si>
    <t xml:space="preserve">    More than Six</t>
  </si>
  <si>
    <t>School Detail, con't.</t>
  </si>
  <si>
    <t>Annual Earned Income in Current Job Before Taxes</t>
  </si>
  <si>
    <t xml:space="preserve">    Employed Full-Time </t>
  </si>
  <si>
    <t xml:space="preserve">        Less Than $25,000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</si>
  <si>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</si>
  <si>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</si>
  <si>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</si>
  <si>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to $44,999</t>
  </si>
  <si>
    <t xml:space="preserve">        $45,000 to 49,999</t>
  </si>
  <si>
    <t xml:space="preserve">        $50,000 or More</t>
  </si>
  <si>
    <t>Mean Salary</t>
  </si>
  <si>
    <t xml:space="preserve">    Employed Part-Time </t>
  </si>
  <si>
    <t xml:space="preserve">        Less Than 20,000</t>
  </si>
  <si>
    <t>NA</t>
  </si>
  <si>
    <t xml:space="preserve">        20,000 to $24,999</t>
  </si>
  <si>
    <t>--</t>
  </si>
  <si>
    <t xml:space="preserve">        $24,000 to $29,999</t>
  </si>
  <si>
    <t xml:space="preserve">        $35,000 or More</t>
  </si>
  <si>
    <t>8.</t>
  </si>
  <si>
    <t>Bachelor's Degree Preparation for Career Path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</si>
  <si>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</si>
  <si>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</si>
  <si>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</si>
  <si>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</si>
  <si>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</si>
  <si>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</si>
  <si>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</si>
  <si>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</si>
  <si>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</si>
  <si>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</si>
  <si>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</si>
  <si>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</si>
  <si>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</si>
  <si>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</si>
  <si>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and Physical Scientists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</si>
  <si>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</si>
  <si>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</si>
  <si>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</si>
  <si>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Therapists</t>
  </si>
  <si>
    <t xml:space="preserve">    Health:   Other Health Practs, Profs &amp; supp</t>
  </si>
  <si>
    <t xml:space="preserve">    Community and Social Service</t>
  </si>
  <si>
    <t xml:space="preserve">    Legal:  Attorneys/Judges</t>
  </si>
  <si>
    <t xml:space="preserve">    Legal:  Legal Support Workers</t>
  </si>
  <si>
    <t xml:space="preserve">    Education:  Early Childhood Teachers</t>
  </si>
  <si>
    <t xml:space="preserve">    Education:  Elementary School Teachers</t>
  </si>
  <si>
    <t xml:space="preserve">    Education:  Middle School Teachers</t>
  </si>
  <si>
    <t>continued on nex page</t>
  </si>
  <si>
    <t xml:space="preserve">    Education:  Secondary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</si>
  <si>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</si>
  <si>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</si>
  <si>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</si>
  <si>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Arts and Design Workers</t>
  </si>
  <si>
    <t xml:space="preserve">    Entertainment, Performers, Sports &amp; Related</t>
  </si>
  <si>
    <t xml:space="preserve">    Media and Communication Workers</t>
  </si>
  <si>
    <t xml:space="preserve">    Sales</t>
  </si>
  <si>
    <t xml:space="preserve">    Office and Administration</t>
  </si>
  <si>
    <t xml:space="preserve">    Protective Services</t>
  </si>
  <si>
    <t xml:space="preserve">    Food Preparation and Serving</t>
  </si>
  <si>
    <t xml:space="preserve">    Buildings and Grounds Maintenance</t>
  </si>
  <si>
    <t xml:space="preserve">    Personal Care and Services</t>
  </si>
  <si>
    <t xml:space="preserve">    Farming, Fishing, and Forestry</t>
  </si>
  <si>
    <t xml:space="preserve">    Construction and Extractive</t>
  </si>
  <si>
    <t xml:space="preserve">    Installation, Maintenance, and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</si>
  <si>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</si>
  <si>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</si>
  <si>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</si>
  <si>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</si>
  <si>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</si>
  <si>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</si>
  <si>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</si>
  <si>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</si>
  <si>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</si>
  <si>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</si>
  <si>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</si>
  <si>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</si>
  <si>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</si>
  <si>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</si>
  <si>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</si>
  <si>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</si>
  <si>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</si>
  <si>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</si>
  <si>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</si>
  <si>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</si>
  <si>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</si>
  <si>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</si>
  <si>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</si>
  <si>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</si>
  <si>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</si>
  <si>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2000 Baccalaureate Graduates Five Years Out</t>
  </si>
  <si>
    <t>Employment</t>
  </si>
  <si>
    <t>2.</t>
  </si>
  <si>
    <t>3.</t>
  </si>
  <si>
    <t>6.</t>
  </si>
  <si>
    <t>7.</t>
  </si>
  <si>
    <t>9a.</t>
  </si>
  <si>
    <r>
      <t xml:space="preserve">Employment, </t>
    </r>
    <r>
      <rPr>
        <b/>
        <i/>
        <sz val="12"/>
        <rFont val="Arial"/>
        <family val="2"/>
      </rPr>
      <t>cont.</t>
    </r>
  </si>
  <si>
    <t>**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</si>
  <si>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</si>
  <si>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</si>
  <si>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</si>
  <si>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</si>
  <si>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</si>
  <si>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</si>
  <si>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Survey Responses  --  Part II</t>
  </si>
  <si>
    <t>Nursing</t>
  </si>
  <si>
    <t>Additional Postsecondary Degree?</t>
  </si>
  <si>
    <t xml:space="preserve">    Yes **</t>
  </si>
  <si>
    <t xml:space="preserve">     No</t>
  </si>
  <si>
    <t>If Yes, What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</si>
  <si>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</si>
  <si>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</si>
  <si>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</si>
  <si>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</si>
  <si>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</si>
  <si>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</si>
  <si>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</si>
  <si>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</si>
  <si>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</si>
  <si>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11.</t>
  </si>
  <si>
    <t>Currently Pursuing a Degree?</t>
  </si>
  <si>
    <t xml:space="preserve">    Yes, Full Time **</t>
  </si>
  <si>
    <t xml:space="preserve">    Yes, Part Time **</t>
  </si>
  <si>
    <t xml:space="preserve">    No </t>
  </si>
  <si>
    <t>12.</t>
  </si>
  <si>
    <t>Bachelor's Degree Preparation for Additional</t>
  </si>
  <si>
    <t>Degree</t>
  </si>
  <si>
    <t>The responses marked with asterisks each lead to a related question which was to be answered only by those who selected the asterisked responses.</t>
  </si>
  <si>
    <t>2000 Baccalaureat Graduates Five Years Out</t>
  </si>
  <si>
    <t>Additional Education</t>
  </si>
  <si>
    <t>Bus</t>
  </si>
  <si>
    <t>Educ</t>
  </si>
  <si>
    <t>Engr</t>
  </si>
  <si>
    <t>Nurs</t>
  </si>
  <si>
    <t xml:space="preserve">    Yes</t>
  </si>
  <si>
    <t xml:space="preserve">    Yes, Full Time</t>
  </si>
  <si>
    <t xml:space="preserve">    Yes, Part Time</t>
  </si>
  <si>
    <t>Survey Responses  --  Part III</t>
  </si>
  <si>
    <t>Present Attitude Towards the 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</si>
  <si>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</si>
  <si>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</si>
  <si>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</si>
  <si>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</si>
  <si>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</si>
  <si>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</si>
  <si>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Present Attitude Towards your Bachelor's</t>
  </si>
  <si>
    <t>Degree Major</t>
  </si>
  <si>
    <t>Satisfaction</t>
  </si>
  <si>
    <t>This question is copied in (values and formats only) form Section 4.</t>
  </si>
  <si>
    <t>18.</t>
  </si>
  <si>
    <t>Quality of SIUE Education Relative to That</t>
  </si>
  <si>
    <t>of Friends at Other Schools</t>
  </si>
  <si>
    <t xml:space="preserve">    Among the Best</t>
  </si>
  <si>
    <t xml:space="preserve">  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</si>
  <si>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</si>
  <si>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</si>
  <si>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</si>
  <si>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</si>
  <si>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Survey Responses  --  Part IV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</si>
  <si>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</si>
  <si>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</si>
  <si>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</si>
  <si>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</si>
  <si>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</si>
  <si>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</si>
  <si>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</si>
  <si>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</si>
  <si>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</si>
  <si>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</si>
  <si>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</si>
  <si>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 </t>
  </si>
  <si>
    <t>Habits, Values, Appearances and Abilities</t>
  </si>
  <si>
    <t>D.</t>
  </si>
  <si>
    <t>Becoming a More Active Citizen</t>
  </si>
  <si>
    <t>E.</t>
  </si>
  <si>
    <t>Improving Quality of Life (aside from financial benefits)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</si>
  <si>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</si>
  <si>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</si>
  <si>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</si>
  <si>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</si>
  <si>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</si>
  <si>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</si>
  <si>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</si>
  <si>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</si>
  <si>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</si>
  <si>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</si>
  <si>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</si>
  <si>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</si>
  <si>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</si>
  <si>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Developing Knowledge of Scientific and Technological Developments</t>
  </si>
  <si>
    <t>16.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</si>
  <si>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</si>
  <si>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</si>
  <si>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</si>
  <si>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</si>
  <si>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</si>
  <si>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</si>
  <si>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17.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</si>
  <si>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</si>
  <si>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</si>
  <si>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</si>
  <si>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</si>
  <si>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</si>
  <si>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</si>
  <si>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</si>
  <si>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</si>
  <si>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19.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</si>
  <si>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</si>
  <si>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</si>
  <si>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</si>
  <si>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</si>
  <si>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</si>
  <si>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</si>
  <si>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</si>
  <si>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</si>
  <si>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</si>
  <si>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</si>
  <si>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</si>
  <si>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</si>
  <si>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Reading Books not directly related to job.</t>
  </si>
  <si>
    <t>20.</t>
  </si>
  <si>
    <t>The Three Issues Considered Most Important for SIUE</t>
  </si>
  <si>
    <t>Finding New Ways to Deliver Education</t>
  </si>
  <si>
    <t xml:space="preserve">    Yes, One of the Three Most Important</t>
  </si>
  <si>
    <t>Adding Additional Graduate Programs</t>
  </si>
  <si>
    <t>Enhancing Programs for Personal Enrichment</t>
  </si>
  <si>
    <t>Enhancing Professional Development Opportunities</t>
  </si>
  <si>
    <t>Holding Down the Cost of Tuition and Fees</t>
  </si>
  <si>
    <t>Improving Students' Preparation for Employment</t>
  </si>
  <si>
    <t>More Effectively Meeting the Training Needs of Employers</t>
  </si>
  <si>
    <t>Becoming More Efficient and Cost Effective</t>
  </si>
  <si>
    <t>Strengthening International Studies, Programs &amp; Experiences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</si>
</sst>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"/>
    <numFmt numFmtId="183" formatCode="0.0000"/>
    <numFmt numFmtId="184" formatCode="0.0"/>
  </numFmts>
  <fonts count="58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Helvetica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sz val="8"/>
      <name val="Helvetica"/>
      <family val="2"/>
    </font>
    <font>
      <i/>
      <sz val="12"/>
      <name val="Helvetica"/>
      <family val="2"/>
    </font>
    <font>
      <b/>
      <sz val="8"/>
      <name val="Helvetica"/>
      <family val="2"/>
    </font>
    <font>
      <sz val="6"/>
      <name val="Helvetica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5.25"/>
      <name val="Arial"/>
      <family val="0"/>
    </font>
    <font>
      <sz val="14.5"/>
      <name val="Arial"/>
      <family val="0"/>
    </font>
    <font>
      <sz val="16.75"/>
      <name val="Arial"/>
      <family val="0"/>
    </font>
    <font>
      <sz val="16.25"/>
      <name val="Arial"/>
      <family val="0"/>
    </font>
    <font>
      <sz val="16.5"/>
      <name val="Arial"/>
      <family val="0"/>
    </font>
    <font>
      <sz val="17"/>
      <name val="Arial"/>
      <family val="0"/>
    </font>
    <font>
      <b/>
      <sz val="12"/>
      <color indexed="9"/>
      <name val="Helvetica"/>
      <family val="2"/>
    </font>
    <font>
      <sz val="8"/>
      <color indexed="9"/>
      <name val="Arial"/>
      <family val="2"/>
    </font>
    <font>
      <sz val="8"/>
      <color indexed="9"/>
      <name val="Helvetica"/>
      <family val="2"/>
    </font>
    <font>
      <i/>
      <sz val="12"/>
      <color indexed="9"/>
      <name val="Helvetica"/>
      <family val="2"/>
    </font>
    <font>
      <b/>
      <sz val="10"/>
      <color indexed="9"/>
      <name val="Arial"/>
      <family val="2"/>
    </font>
    <font>
      <b/>
      <sz val="8"/>
      <color indexed="9"/>
      <name val="Helvetica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5.75"/>
      <name val="Arial"/>
      <family val="0"/>
    </font>
    <font>
      <sz val="8.25"/>
      <name val="Arial"/>
      <family val="2"/>
    </font>
    <font>
      <sz val="16"/>
      <name val="Arial"/>
      <family val="0"/>
    </font>
    <font>
      <sz val="7.5"/>
      <name val="Arial"/>
      <family val="2"/>
    </font>
    <font>
      <sz val="8.5"/>
      <name val="Arial"/>
      <family val="2"/>
    </font>
    <font>
      <sz val="12"/>
      <name val="Helv"/>
      <family val="0"/>
    </font>
    <font>
      <b/>
      <sz val="11.75"/>
      <name val="Arial"/>
      <family val="2"/>
    </font>
    <font>
      <sz val="14.75"/>
      <name val="Arial"/>
      <family val="0"/>
    </font>
    <font>
      <sz val="7.25"/>
      <name val="Arial"/>
      <family val="2"/>
    </font>
    <font>
      <sz val="8.75"/>
      <name val="Arial"/>
      <family val="2"/>
    </font>
    <font>
      <sz val="10"/>
      <color indexed="10"/>
      <name val="Arial"/>
      <family val="2"/>
    </font>
    <font>
      <b/>
      <sz val="9.25"/>
      <name val="Arial"/>
      <family val="2"/>
    </font>
    <font>
      <sz val="15.5"/>
      <name val="Arial"/>
      <family val="0"/>
    </font>
    <font>
      <sz val="6.25"/>
      <name val="Arial"/>
      <family val="2"/>
    </font>
    <font>
      <b/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right"/>
      <protection locked="0"/>
    </xf>
    <xf numFmtId="0" fontId="5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 locked="0"/>
    </xf>
    <xf numFmtId="0" fontId="0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9" fontId="0" fillId="0" borderId="0" applyFont="0" applyFill="0" applyBorder="0" applyAlignment="0" applyProtection="0"/>
    <xf numFmtId="173" fontId="6" fillId="0" borderId="0">
      <alignment/>
      <protection locked="0"/>
    </xf>
    <xf numFmtId="0" fontId="7" fillId="0" borderId="0">
      <alignment/>
      <protection locked="0"/>
    </xf>
    <xf numFmtId="0" fontId="8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24" applyFont="1">
      <alignment/>
    </xf>
    <xf numFmtId="0" fontId="11" fillId="0" borderId="0" xfId="24" applyFont="1" applyAlignment="1">
      <alignment vertical="top"/>
    </xf>
    <xf numFmtId="0" fontId="12" fillId="0" borderId="0" xfId="24" applyFont="1" applyProtection="1">
      <alignment/>
      <protection locked="0"/>
    </xf>
    <xf numFmtId="0" fontId="10" fillId="0" borderId="0" xfId="24" applyNumberFormat="1" applyFont="1" applyProtection="1">
      <alignment/>
      <protection locked="0"/>
    </xf>
    <xf numFmtId="0" fontId="12" fillId="0" borderId="0" xfId="24" applyNumberFormat="1" applyFont="1" applyProtection="1">
      <alignment/>
      <protection locked="0"/>
    </xf>
    <xf numFmtId="0" fontId="13" fillId="0" borderId="0" xfId="24" applyNumberFormat="1" applyFont="1" applyProtection="1">
      <alignment/>
      <protection locked="0"/>
    </xf>
    <xf numFmtId="0" fontId="11" fillId="0" borderId="0" xfId="24" applyFont="1">
      <alignment/>
    </xf>
    <xf numFmtId="0" fontId="11" fillId="0" borderId="1" xfId="24" applyFont="1" applyBorder="1">
      <alignment/>
    </xf>
    <xf numFmtId="0" fontId="11" fillId="0" borderId="2" xfId="24" applyFont="1" applyBorder="1">
      <alignment/>
    </xf>
    <xf numFmtId="0" fontId="11" fillId="0" borderId="3" xfId="24" applyFont="1" applyBorder="1">
      <alignment/>
    </xf>
    <xf numFmtId="0" fontId="11" fillId="0" borderId="0" xfId="24" applyFont="1" applyBorder="1">
      <alignment/>
    </xf>
    <xf numFmtId="0" fontId="11" fillId="0" borderId="0" xfId="24" applyNumberFormat="1" applyFont="1" applyBorder="1" applyAlignment="1" applyProtection="1">
      <alignment horizontal="left"/>
      <protection locked="0"/>
    </xf>
    <xf numFmtId="0" fontId="11" fillId="0" borderId="4" xfId="24" applyFont="1" applyBorder="1">
      <alignment/>
    </xf>
    <xf numFmtId="0" fontId="11" fillId="0" borderId="5" xfId="24" applyNumberFormat="1" applyFont="1" applyBorder="1" applyProtection="1">
      <alignment/>
      <protection locked="0"/>
    </xf>
    <xf numFmtId="0" fontId="11" fillId="0" borderId="6" xfId="24" applyNumberFormat="1" applyFont="1" applyBorder="1" applyProtection="1">
      <alignment/>
      <protection locked="0"/>
    </xf>
    <xf numFmtId="0" fontId="11" fillId="0" borderId="0" xfId="24" applyNumberFormat="1" applyFont="1" applyBorder="1" applyProtection="1">
      <alignment/>
      <protection locked="0"/>
    </xf>
    <xf numFmtId="3" fontId="11" fillId="0" borderId="7" xfId="24" applyNumberFormat="1" applyFont="1" applyBorder="1" applyProtection="1">
      <alignment/>
      <protection locked="0"/>
    </xf>
    <xf numFmtId="0" fontId="11" fillId="0" borderId="1" xfId="24" applyNumberFormat="1" applyFont="1" applyBorder="1" applyProtection="1">
      <alignment/>
      <protection locked="0"/>
    </xf>
    <xf numFmtId="3" fontId="11" fillId="0" borderId="3" xfId="24" applyNumberFormat="1" applyFont="1" applyBorder="1" applyProtection="1">
      <alignment/>
      <protection locked="0"/>
    </xf>
    <xf numFmtId="3" fontId="11" fillId="0" borderId="0" xfId="24" applyNumberFormat="1" applyFont="1" applyBorder="1" applyProtection="1">
      <alignment/>
      <protection locked="0"/>
    </xf>
    <xf numFmtId="0" fontId="11" fillId="0" borderId="8" xfId="24" applyNumberFormat="1" applyFont="1" applyBorder="1" applyAlignment="1" applyProtection="1">
      <alignment horizontal="left"/>
      <protection locked="0"/>
    </xf>
    <xf numFmtId="0" fontId="11" fillId="0" borderId="9" xfId="24" applyFont="1" applyBorder="1">
      <alignment/>
    </xf>
    <xf numFmtId="0" fontId="11" fillId="0" borderId="8" xfId="24" applyNumberFormat="1" applyFont="1" applyBorder="1" applyAlignment="1" applyProtection="1">
      <alignment horizontal="right"/>
      <protection locked="0"/>
    </xf>
    <xf numFmtId="174" fontId="11" fillId="0" borderId="4" xfId="24" applyNumberFormat="1" applyFont="1" applyBorder="1" applyAlignment="1">
      <alignment horizontal="right"/>
    </xf>
    <xf numFmtId="3" fontId="11" fillId="0" borderId="10" xfId="24" applyNumberFormat="1" applyFont="1" applyBorder="1" applyProtection="1">
      <alignment/>
      <protection locked="0"/>
    </xf>
    <xf numFmtId="3" fontId="11" fillId="0" borderId="6" xfId="24" applyNumberFormat="1" applyFont="1" applyBorder="1" applyProtection="1">
      <alignment/>
      <protection locked="0"/>
    </xf>
    <xf numFmtId="0" fontId="11" fillId="0" borderId="8" xfId="24" applyFont="1" applyBorder="1">
      <alignment/>
    </xf>
    <xf numFmtId="3" fontId="11" fillId="0" borderId="8" xfId="24" applyNumberFormat="1" applyFont="1" applyBorder="1" applyAlignment="1" applyProtection="1">
      <alignment horizontal="right"/>
      <protection locked="0"/>
    </xf>
    <xf numFmtId="3" fontId="11" fillId="0" borderId="4" xfId="24" applyNumberFormat="1" applyFont="1" applyBorder="1" applyProtection="1">
      <alignment/>
      <protection locked="0"/>
    </xf>
    <xf numFmtId="3" fontId="11" fillId="0" borderId="5" xfId="24" applyNumberFormat="1" applyFont="1" applyBorder="1" applyProtection="1">
      <alignment/>
      <protection locked="0"/>
    </xf>
    <xf numFmtId="0" fontId="14" fillId="0" borderId="0" xfId="24" applyFont="1">
      <alignment/>
    </xf>
    <xf numFmtId="173" fontId="10" fillId="0" borderId="0" xfId="24" applyNumberFormat="1" applyFont="1" applyProtection="1">
      <alignment/>
      <protection locked="0"/>
    </xf>
    <xf numFmtId="0" fontId="14" fillId="0" borderId="0" xfId="24" applyFont="1" applyAlignment="1">
      <alignment horizontal="left"/>
    </xf>
    <xf numFmtId="174" fontId="11" fillId="0" borderId="4" xfId="24" applyNumberFormat="1" applyFont="1" applyBorder="1" applyAlignment="1" applyProtection="1">
      <alignment horizontal="right"/>
      <protection locked="0"/>
    </xf>
    <xf numFmtId="0" fontId="11" fillId="0" borderId="8" xfId="24" applyFont="1" applyBorder="1" applyAlignment="1">
      <alignment horizontal="right"/>
    </xf>
    <xf numFmtId="0" fontId="14" fillId="0" borderId="0" xfId="24" applyFont="1" applyAlignment="1">
      <alignment horizontal="center"/>
    </xf>
    <xf numFmtId="0" fontId="11" fillId="0" borderId="5" xfId="24" applyFont="1" applyBorder="1">
      <alignment/>
    </xf>
    <xf numFmtId="0" fontId="11" fillId="0" borderId="8" xfId="24" applyNumberFormat="1" applyFont="1" applyBorder="1" applyProtection="1">
      <alignment/>
      <protection locked="0"/>
    </xf>
    <xf numFmtId="0" fontId="11" fillId="0" borderId="4" xfId="24" applyNumberFormat="1" applyFont="1" applyBorder="1" applyProtection="1">
      <alignment/>
      <protection locked="0"/>
    </xf>
    <xf numFmtId="10" fontId="11" fillId="0" borderId="9" xfId="24" applyNumberFormat="1" applyFont="1" applyBorder="1" applyProtection="1">
      <alignment/>
      <protection locked="0"/>
    </xf>
    <xf numFmtId="10" fontId="11" fillId="0" borderId="0" xfId="24" applyNumberFormat="1" applyFont="1" applyBorder="1" applyProtection="1">
      <alignment/>
      <protection locked="0"/>
    </xf>
    <xf numFmtId="0" fontId="11" fillId="0" borderId="10" xfId="24" applyNumberFormat="1" applyFont="1" applyBorder="1" applyProtection="1">
      <alignment/>
      <protection locked="0"/>
    </xf>
    <xf numFmtId="10" fontId="11" fillId="0" borderId="6" xfId="24" applyNumberFormat="1" applyFont="1" applyBorder="1" applyProtection="1">
      <alignment/>
      <protection locked="0"/>
    </xf>
    <xf numFmtId="14" fontId="10" fillId="0" borderId="0" xfId="24" applyNumberFormat="1" applyFont="1" applyAlignment="1">
      <alignment horizontal="left"/>
    </xf>
    <xf numFmtId="3" fontId="10" fillId="0" borderId="0" xfId="24" applyNumberFormat="1" applyFont="1" applyAlignment="1" applyProtection="1">
      <alignment horizontal="right"/>
      <protection locked="0"/>
    </xf>
    <xf numFmtId="3" fontId="10" fillId="0" borderId="0" xfId="24" applyNumberFormat="1" applyFont="1" applyProtection="1">
      <alignment/>
      <protection locked="0"/>
    </xf>
    <xf numFmtId="172" fontId="10" fillId="0" borderId="0" xfId="24" applyNumberFormat="1" applyFont="1" applyProtection="1">
      <alignment/>
      <protection locked="0"/>
    </xf>
    <xf numFmtId="0" fontId="9" fillId="0" borderId="0" xfId="25" applyFont="1" applyProtection="1">
      <alignment/>
      <protection locked="0"/>
    </xf>
    <xf numFmtId="0" fontId="15" fillId="0" borderId="0" xfId="25" applyNumberFormat="1" applyFont="1" applyProtection="1">
      <alignment/>
      <protection locked="0"/>
    </xf>
    <xf numFmtId="0" fontId="15" fillId="0" borderId="0" xfId="25" applyFont="1">
      <alignment/>
    </xf>
    <xf numFmtId="0" fontId="9" fillId="0" borderId="0" xfId="25" applyNumberFormat="1" applyFont="1" applyProtection="1">
      <alignment/>
      <protection locked="0"/>
    </xf>
    <xf numFmtId="0" fontId="16" fillId="0" borderId="0" xfId="25" applyNumberFormat="1" applyFont="1" applyProtection="1">
      <alignment/>
      <protection locked="0"/>
    </xf>
    <xf numFmtId="0" fontId="15" fillId="0" borderId="1" xfId="25" applyNumberFormat="1" applyFont="1" applyBorder="1" applyProtection="1">
      <alignment/>
      <protection locked="0"/>
    </xf>
    <xf numFmtId="0" fontId="15" fillId="0" borderId="2" xfId="25" applyNumberFormat="1" applyFont="1" applyBorder="1" applyProtection="1">
      <alignment/>
      <protection locked="0"/>
    </xf>
    <xf numFmtId="0" fontId="15" fillId="0" borderId="3" xfId="25" applyNumberFormat="1" applyFont="1" applyBorder="1" applyProtection="1">
      <alignment/>
      <protection locked="0"/>
    </xf>
    <xf numFmtId="0" fontId="15" fillId="0" borderId="1" xfId="25" applyFont="1" applyBorder="1">
      <alignment/>
    </xf>
    <xf numFmtId="0" fontId="15" fillId="0" borderId="2" xfId="25" applyNumberFormat="1" applyFont="1" applyBorder="1" applyAlignment="1" applyProtection="1">
      <alignment horizontal="centerContinuous"/>
      <protection locked="0"/>
    </xf>
    <xf numFmtId="0" fontId="15" fillId="0" borderId="3" xfId="25" applyFont="1" applyBorder="1" applyAlignment="1">
      <alignment horizontal="centerContinuous"/>
    </xf>
    <xf numFmtId="0" fontId="15" fillId="0" borderId="5" xfId="25" applyNumberFormat="1" applyFont="1" applyBorder="1" applyProtection="1">
      <alignment/>
      <protection locked="0"/>
    </xf>
    <xf numFmtId="0" fontId="15" fillId="0" borderId="11" xfId="25" applyNumberFormat="1" applyFont="1" applyBorder="1" applyProtection="1">
      <alignment/>
      <protection locked="0"/>
    </xf>
    <xf numFmtId="0" fontId="15" fillId="0" borderId="6" xfId="25" applyNumberFormat="1" applyFont="1" applyBorder="1" applyProtection="1">
      <alignment/>
      <protection locked="0"/>
    </xf>
    <xf numFmtId="0" fontId="15" fillId="0" borderId="5" xfId="25" applyFont="1" applyBorder="1">
      <alignment/>
    </xf>
    <xf numFmtId="0" fontId="15" fillId="0" borderId="11" xfId="25" applyNumberFormat="1" applyFont="1" applyBorder="1" applyAlignment="1" applyProtection="1">
      <alignment horizontal="centerContinuous"/>
      <protection locked="0"/>
    </xf>
    <xf numFmtId="0" fontId="15" fillId="0" borderId="6" xfId="25" applyFont="1" applyBorder="1" applyAlignment="1">
      <alignment horizontal="centerContinuous"/>
    </xf>
    <xf numFmtId="0" fontId="15" fillId="0" borderId="5" xfId="25" applyNumberFormat="1" applyFont="1" applyBorder="1" applyAlignment="1" applyProtection="1">
      <alignment horizontal="right"/>
      <protection locked="0"/>
    </xf>
    <xf numFmtId="0" fontId="15" fillId="0" borderId="11" xfId="25" applyNumberFormat="1" applyFont="1" applyBorder="1" applyAlignment="1" applyProtection="1">
      <alignment horizontal="right"/>
      <protection locked="0"/>
    </xf>
    <xf numFmtId="0" fontId="15" fillId="0" borderId="6" xfId="25" applyFont="1" applyBorder="1">
      <alignment/>
    </xf>
    <xf numFmtId="0" fontId="17" fillId="0" borderId="12" xfId="25" applyNumberFormat="1" applyFont="1" applyBorder="1" applyProtection="1">
      <alignment/>
      <protection locked="0"/>
    </xf>
    <xf numFmtId="173" fontId="15" fillId="0" borderId="11" xfId="25" applyNumberFormat="1" applyFont="1" applyBorder="1" applyProtection="1">
      <alignment/>
      <protection locked="0"/>
    </xf>
    <xf numFmtId="0" fontId="15" fillId="0" borderId="4" xfId="25" applyNumberFormat="1" applyFont="1" applyBorder="1" applyProtection="1">
      <alignment/>
      <protection locked="0"/>
    </xf>
    <xf numFmtId="173" fontId="15" fillId="0" borderId="0" xfId="25" applyNumberFormat="1" applyFont="1" applyProtection="1">
      <alignment/>
      <protection locked="0"/>
    </xf>
    <xf numFmtId="0" fontId="15" fillId="0" borderId="4" xfId="25" applyFont="1" applyBorder="1">
      <alignment/>
    </xf>
    <xf numFmtId="0" fontId="15" fillId="0" borderId="9" xfId="25" applyFont="1" applyBorder="1">
      <alignment/>
    </xf>
    <xf numFmtId="173" fontId="18" fillId="0" borderId="0" xfId="25" applyNumberFormat="1" applyFont="1" applyProtection="1">
      <alignment/>
      <protection locked="0"/>
    </xf>
    <xf numFmtId="1" fontId="15" fillId="0" borderId="11" xfId="25" applyNumberFormat="1" applyFont="1" applyBorder="1" applyProtection="1">
      <alignment/>
      <protection locked="0"/>
    </xf>
    <xf numFmtId="0" fontId="15" fillId="0" borderId="4" xfId="25" applyNumberFormat="1" applyFont="1" applyBorder="1" applyAlignment="1" applyProtection="1">
      <alignment horizontal="right"/>
      <protection locked="0"/>
    </xf>
    <xf numFmtId="173" fontId="15" fillId="0" borderId="0" xfId="25" applyNumberFormat="1" applyFont="1" applyBorder="1" applyAlignment="1" applyProtection="1">
      <alignment horizontal="right"/>
      <protection locked="0"/>
    </xf>
    <xf numFmtId="173" fontId="15" fillId="0" borderId="0" xfId="25" applyNumberFormat="1" applyFont="1" applyBorder="1" applyProtection="1">
      <alignment/>
      <protection locked="0"/>
    </xf>
    <xf numFmtId="0" fontId="15" fillId="0" borderId="2" xfId="25" applyNumberFormat="1" applyFont="1" applyBorder="1" applyAlignment="1" applyProtection="1">
      <alignment horizontal="right"/>
      <protection locked="0"/>
    </xf>
    <xf numFmtId="173" fontId="15" fillId="0" borderId="2" xfId="25" applyNumberFormat="1" applyFont="1" applyBorder="1" applyAlignment="1" applyProtection="1">
      <alignment horizontal="right"/>
      <protection locked="0"/>
    </xf>
    <xf numFmtId="173" fontId="15" fillId="0" borderId="3" xfId="25" applyNumberFormat="1" applyFont="1" applyBorder="1" applyProtection="1">
      <alignment/>
      <protection locked="0"/>
    </xf>
    <xf numFmtId="1" fontId="15" fillId="0" borderId="11" xfId="17" applyNumberFormat="1" applyFont="1" applyBorder="1" applyAlignment="1" applyProtection="1" quotePrefix="1">
      <alignment horizontal="center"/>
      <protection locked="0"/>
    </xf>
    <xf numFmtId="184" fontId="15" fillId="0" borderId="11" xfId="17" applyNumberFormat="1" applyFont="1" applyBorder="1" applyAlignment="1" applyProtection="1" quotePrefix="1">
      <alignment horizontal="center"/>
      <protection locked="0"/>
    </xf>
    <xf numFmtId="173" fontId="15" fillId="0" borderId="6" xfId="25" applyNumberFormat="1" applyFont="1" applyBorder="1" applyProtection="1">
      <alignment/>
      <protection locked="0"/>
    </xf>
    <xf numFmtId="184" fontId="15" fillId="0" borderId="11" xfId="17" applyNumberFormat="1" applyFont="1" applyBorder="1" applyAlignment="1" applyProtection="1">
      <alignment horizontal="center"/>
      <protection locked="0"/>
    </xf>
    <xf numFmtId="0" fontId="15" fillId="0" borderId="8" xfId="25" applyNumberFormat="1" applyFont="1" applyBorder="1" applyProtection="1">
      <alignment/>
      <protection locked="0"/>
    </xf>
    <xf numFmtId="173" fontId="15" fillId="0" borderId="9" xfId="25" applyNumberFormat="1" applyFont="1" applyBorder="1" applyProtection="1">
      <alignment/>
      <protection locked="0"/>
    </xf>
    <xf numFmtId="0" fontId="15" fillId="0" borderId="10" xfId="25" applyNumberFormat="1" applyFont="1" applyBorder="1" applyProtection="1">
      <alignment/>
      <protection locked="0"/>
    </xf>
    <xf numFmtId="0" fontId="15" fillId="0" borderId="11" xfId="25" applyFont="1" applyBorder="1">
      <alignment/>
    </xf>
    <xf numFmtId="0" fontId="15" fillId="0" borderId="7" xfId="25" applyNumberFormat="1" applyFont="1" applyBorder="1" applyProtection="1">
      <alignment/>
      <protection locked="0"/>
    </xf>
    <xf numFmtId="0" fontId="15" fillId="0" borderId="3" xfId="25" applyFont="1" applyBorder="1">
      <alignment/>
    </xf>
    <xf numFmtId="0" fontId="15" fillId="0" borderId="0" xfId="25" applyNumberFormat="1" applyFont="1" applyAlignment="1" applyProtection="1">
      <alignment horizontal="right"/>
      <protection locked="0"/>
    </xf>
    <xf numFmtId="0" fontId="15" fillId="0" borderId="9" xfId="25" applyNumberFormat="1" applyFont="1" applyBorder="1" applyProtection="1">
      <alignment/>
      <protection locked="0"/>
    </xf>
    <xf numFmtId="0" fontId="15" fillId="0" borderId="8" xfId="25" applyFont="1" applyBorder="1">
      <alignment/>
    </xf>
    <xf numFmtId="172" fontId="15" fillId="0" borderId="0" xfId="25" applyNumberFormat="1" applyFont="1" applyProtection="1">
      <alignment/>
      <protection locked="0"/>
    </xf>
    <xf numFmtId="172" fontId="15" fillId="0" borderId="9" xfId="25" applyNumberFormat="1" applyFont="1" applyBorder="1" applyProtection="1">
      <alignment/>
      <protection locked="0"/>
    </xf>
    <xf numFmtId="0" fontId="15" fillId="0" borderId="10" xfId="25" applyFont="1" applyBorder="1">
      <alignment/>
    </xf>
    <xf numFmtId="0" fontId="15" fillId="0" borderId="2" xfId="25" applyFont="1" applyBorder="1">
      <alignment/>
    </xf>
    <xf numFmtId="0" fontId="15" fillId="0" borderId="0" xfId="25" applyFont="1" applyBorder="1">
      <alignment/>
    </xf>
    <xf numFmtId="169" fontId="15" fillId="0" borderId="0" xfId="25" applyNumberFormat="1" applyFont="1" applyAlignment="1" applyProtection="1">
      <alignment horizontal="left"/>
      <protection locked="0"/>
    </xf>
    <xf numFmtId="0" fontId="9" fillId="0" borderId="1" xfId="25" applyFont="1" applyBorder="1" applyProtection="1">
      <alignment/>
      <protection locked="0"/>
    </xf>
    <xf numFmtId="0" fontId="10" fillId="0" borderId="2" xfId="26" applyFont="1" applyBorder="1">
      <alignment/>
      <protection locked="0"/>
    </xf>
    <xf numFmtId="0" fontId="10" fillId="0" borderId="3" xfId="26" applyFont="1" applyBorder="1">
      <alignment/>
      <protection locked="0"/>
    </xf>
    <xf numFmtId="0" fontId="10" fillId="0" borderId="0" xfId="26" applyFont="1" applyFill="1" applyBorder="1">
      <alignment/>
      <protection locked="0"/>
    </xf>
    <xf numFmtId="0" fontId="20" fillId="0" borderId="2" xfId="34" applyFont="1" applyBorder="1">
      <alignment/>
      <protection locked="0"/>
    </xf>
    <xf numFmtId="0" fontId="11" fillId="0" borderId="0" xfId="27" applyFont="1">
      <alignment/>
      <protection/>
    </xf>
    <xf numFmtId="0" fontId="9" fillId="0" borderId="4" xfId="25" applyNumberFormat="1" applyFont="1" applyBorder="1" applyProtection="1">
      <alignment/>
      <protection locked="0"/>
    </xf>
    <xf numFmtId="0" fontId="10" fillId="0" borderId="0" xfId="26" applyFont="1" applyBorder="1">
      <alignment/>
      <protection locked="0"/>
    </xf>
    <xf numFmtId="0" fontId="10" fillId="0" borderId="9" xfId="26" applyFont="1" applyBorder="1">
      <alignment/>
      <protection locked="0"/>
    </xf>
    <xf numFmtId="0" fontId="21" fillId="0" borderId="0" xfId="26" applyFont="1" applyBorder="1">
      <alignment/>
      <protection locked="0"/>
    </xf>
    <xf numFmtId="0" fontId="20" fillId="0" borderId="0" xfId="34" applyFont="1" applyBorder="1">
      <alignment/>
      <protection locked="0"/>
    </xf>
    <xf numFmtId="0" fontId="11" fillId="0" borderId="0" xfId="27" applyFont="1" applyBorder="1">
      <alignment/>
      <protection/>
    </xf>
    <xf numFmtId="0" fontId="16" fillId="0" borderId="4" xfId="25" applyNumberFormat="1" applyFont="1" applyBorder="1" applyProtection="1">
      <alignment/>
      <protection locked="0"/>
    </xf>
    <xf numFmtId="0" fontId="10" fillId="0" borderId="11" xfId="26" applyFont="1" applyBorder="1">
      <alignment/>
      <protection locked="0"/>
    </xf>
    <xf numFmtId="0" fontId="10" fillId="0" borderId="6" xfId="26" applyFont="1" applyBorder="1">
      <alignment/>
      <protection locked="0"/>
    </xf>
    <xf numFmtId="0" fontId="10" fillId="0" borderId="0" xfId="26" applyFont="1" applyBorder="1" applyAlignment="1">
      <alignment horizontal="right"/>
      <protection locked="0"/>
    </xf>
    <xf numFmtId="0" fontId="16" fillId="0" borderId="5" xfId="25" applyNumberFormat="1" applyFont="1" applyBorder="1" applyProtection="1">
      <alignment/>
      <protection locked="0"/>
    </xf>
    <xf numFmtId="0" fontId="22" fillId="2" borderId="12" xfId="26" applyFont="1" applyFill="1" applyBorder="1" applyAlignment="1">
      <alignment horizontal="center"/>
      <protection locked="0"/>
    </xf>
    <xf numFmtId="0" fontId="22" fillId="2" borderId="13" xfId="26" applyFont="1" applyFill="1" applyBorder="1" applyAlignment="1">
      <alignment horizontal="center"/>
      <protection locked="0"/>
    </xf>
    <xf numFmtId="0" fontId="22" fillId="2" borderId="14" xfId="26" applyFont="1" applyFill="1" applyBorder="1" applyAlignment="1">
      <alignment horizontal="center"/>
      <protection locked="0"/>
    </xf>
    <xf numFmtId="0" fontId="10" fillId="0" borderId="0" xfId="15" applyFont="1" applyBorder="1">
      <alignment horizontal="right"/>
      <protection locked="0"/>
    </xf>
    <xf numFmtId="0" fontId="20" fillId="0" borderId="12" xfId="26" applyFont="1" applyBorder="1" applyAlignment="1">
      <alignment horizontal="center" vertical="top"/>
      <protection locked="0"/>
    </xf>
    <xf numFmtId="0" fontId="20" fillId="0" borderId="13" xfId="26" applyFont="1" applyBorder="1" applyAlignment="1">
      <alignment horizontal="center" vertical="top"/>
      <protection locked="0"/>
    </xf>
    <xf numFmtId="0" fontId="20" fillId="0" borderId="14" xfId="26" applyFont="1" applyBorder="1" applyAlignment="1">
      <alignment horizontal="center" vertical="top"/>
      <protection locked="0"/>
    </xf>
    <xf numFmtId="0" fontId="20" fillId="0" borderId="0" xfId="26" applyFont="1" applyBorder="1" applyAlignment="1">
      <alignment horizontal="center" vertical="top"/>
      <protection locked="0"/>
    </xf>
    <xf numFmtId="0" fontId="10" fillId="0" borderId="0" xfId="16" applyFont="1" applyBorder="1">
      <alignment horizontal="right"/>
      <protection locked="0"/>
    </xf>
    <xf numFmtId="0" fontId="10" fillId="0" borderId="1" xfId="26" applyFont="1" applyBorder="1" applyAlignment="1">
      <alignment horizontal="center"/>
      <protection locked="0"/>
    </xf>
    <xf numFmtId="0" fontId="10" fillId="0" borderId="2" xfId="26" applyFont="1" applyBorder="1" applyAlignment="1">
      <alignment horizontal="center"/>
      <protection locked="0"/>
    </xf>
    <xf numFmtId="0" fontId="10" fillId="0" borderId="3" xfId="26" applyFont="1" applyBorder="1" applyAlignment="1">
      <alignment horizontal="center"/>
      <protection locked="0"/>
    </xf>
    <xf numFmtId="0" fontId="15" fillId="0" borderId="0" xfId="25" applyNumberFormat="1" applyFont="1" applyBorder="1" applyProtection="1">
      <alignment/>
      <protection locked="0"/>
    </xf>
    <xf numFmtId="173" fontId="10" fillId="0" borderId="1" xfId="32" applyNumberFormat="1" applyFont="1" applyFill="1" applyBorder="1" applyAlignment="1" applyProtection="1">
      <alignment horizontal="center"/>
      <protection locked="0"/>
    </xf>
    <xf numFmtId="173" fontId="10" fillId="0" borderId="2" xfId="32" applyNumberFormat="1" applyFont="1" applyFill="1" applyBorder="1" applyAlignment="1" applyProtection="1">
      <alignment horizontal="center"/>
      <protection locked="0"/>
    </xf>
    <xf numFmtId="173" fontId="10" fillId="0" borderId="3" xfId="32" applyNumberFormat="1" applyFont="1" applyFill="1" applyBorder="1" applyAlignment="1" applyProtection="1">
      <alignment horizontal="center"/>
      <protection locked="0"/>
    </xf>
    <xf numFmtId="0" fontId="11" fillId="0" borderId="0" xfId="27" applyFont="1" applyFill="1">
      <alignment/>
      <protection/>
    </xf>
    <xf numFmtId="0" fontId="10" fillId="0" borderId="0" xfId="29" applyFont="1" applyFill="1" applyBorder="1">
      <alignment/>
    </xf>
    <xf numFmtId="0" fontId="11" fillId="0" borderId="0" xfId="27" applyFont="1" applyFill="1" applyBorder="1">
      <alignment/>
      <protection/>
    </xf>
    <xf numFmtId="173" fontId="10" fillId="0" borderId="4" xfId="32" applyNumberFormat="1" applyFont="1" applyFill="1" applyBorder="1" applyAlignment="1" applyProtection="1">
      <alignment horizontal="center"/>
      <protection locked="0"/>
    </xf>
    <xf numFmtId="173" fontId="10" fillId="0" borderId="0" xfId="32" applyNumberFormat="1" applyFont="1" applyFill="1" applyBorder="1" applyAlignment="1" applyProtection="1">
      <alignment horizontal="center"/>
      <protection locked="0"/>
    </xf>
    <xf numFmtId="173" fontId="10" fillId="0" borderId="9" xfId="32" applyNumberFormat="1" applyFont="1" applyFill="1" applyBorder="1" applyAlignment="1" applyProtection="1">
      <alignment horizontal="center"/>
      <protection locked="0"/>
    </xf>
    <xf numFmtId="1" fontId="15" fillId="0" borderId="0" xfId="25" applyNumberFormat="1" applyFont="1" applyBorder="1" applyProtection="1">
      <alignment/>
      <protection locked="0"/>
    </xf>
    <xf numFmtId="173" fontId="10" fillId="0" borderId="1" xfId="32" applyNumberFormat="1" applyFont="1" applyFill="1" applyBorder="1" applyAlignment="1">
      <alignment horizontal="center"/>
    </xf>
    <xf numFmtId="173" fontId="10" fillId="0" borderId="2" xfId="32" applyNumberFormat="1" applyFont="1" applyFill="1" applyBorder="1" applyAlignment="1">
      <alignment horizontal="center"/>
    </xf>
    <xf numFmtId="173" fontId="10" fillId="0" borderId="3" xfId="32" applyNumberFormat="1" applyFont="1" applyFill="1" applyBorder="1" applyAlignment="1">
      <alignment horizontal="center"/>
    </xf>
    <xf numFmtId="0" fontId="15" fillId="0" borderId="0" xfId="25" applyNumberFormat="1" applyFont="1" applyBorder="1" applyAlignment="1" applyProtection="1" quotePrefix="1">
      <alignment horizontal="right"/>
      <protection locked="0"/>
    </xf>
    <xf numFmtId="0" fontId="15" fillId="0" borderId="5" xfId="25" applyNumberFormat="1" applyFont="1" applyBorder="1" applyAlignment="1" applyProtection="1">
      <alignment horizontal="left"/>
      <protection locked="0"/>
    </xf>
    <xf numFmtId="182" fontId="10" fillId="0" borderId="5" xfId="17" applyNumberFormat="1" applyFont="1" applyFill="1" applyBorder="1" applyAlignment="1">
      <alignment horizontal="center"/>
    </xf>
    <xf numFmtId="182" fontId="10" fillId="0" borderId="11" xfId="17" applyNumberFormat="1" applyFont="1" applyFill="1" applyBorder="1" applyAlignment="1">
      <alignment horizontal="center"/>
    </xf>
    <xf numFmtId="182" fontId="10" fillId="0" borderId="6" xfId="17" applyNumberFormat="1" applyFont="1" applyFill="1" applyBorder="1" applyAlignment="1">
      <alignment horizontal="center"/>
    </xf>
    <xf numFmtId="0" fontId="15" fillId="0" borderId="0" xfId="25" applyNumberFormat="1" applyFont="1" applyBorder="1" applyAlignment="1" applyProtection="1">
      <alignment horizontal="right"/>
      <protection locked="0"/>
    </xf>
    <xf numFmtId="0" fontId="10" fillId="0" borderId="0" xfId="27" applyFont="1" applyBorder="1">
      <alignment/>
      <protection/>
    </xf>
    <xf numFmtId="173" fontId="10" fillId="0" borderId="5" xfId="32" applyNumberFormat="1" applyFont="1" applyFill="1" applyBorder="1" applyAlignment="1" applyProtection="1">
      <alignment horizontal="center"/>
      <protection locked="0"/>
    </xf>
    <xf numFmtId="173" fontId="10" fillId="0" borderId="11" xfId="32" applyNumberFormat="1" applyFont="1" applyFill="1" applyBorder="1" applyAlignment="1" applyProtection="1">
      <alignment horizontal="center"/>
      <protection locked="0"/>
    </xf>
    <xf numFmtId="173" fontId="10" fillId="0" borderId="6" xfId="32" applyNumberFormat="1" applyFont="1" applyFill="1" applyBorder="1" applyAlignment="1" applyProtection="1">
      <alignment horizontal="center"/>
      <protection locked="0"/>
    </xf>
    <xf numFmtId="172" fontId="10" fillId="0" borderId="4" xfId="27" applyNumberFormat="1" applyFont="1" applyBorder="1" applyAlignment="1">
      <alignment horizontal="center"/>
      <protection/>
    </xf>
    <xf numFmtId="172" fontId="10" fillId="0" borderId="0" xfId="27" applyNumberFormat="1" applyFont="1" applyBorder="1" applyAlignment="1">
      <alignment horizontal="center"/>
      <protection/>
    </xf>
    <xf numFmtId="172" fontId="10" fillId="0" borderId="9" xfId="27" applyNumberFormat="1" applyFont="1" applyBorder="1" applyAlignment="1">
      <alignment horizontal="center"/>
      <protection/>
    </xf>
    <xf numFmtId="172" fontId="10" fillId="0" borderId="5" xfId="27" applyNumberFormat="1" applyFont="1" applyBorder="1" applyAlignment="1">
      <alignment horizontal="center"/>
      <protection/>
    </xf>
    <xf numFmtId="172" fontId="10" fillId="0" borderId="11" xfId="27" applyNumberFormat="1" applyFont="1" applyBorder="1" applyAlignment="1">
      <alignment horizontal="center"/>
      <protection/>
    </xf>
    <xf numFmtId="172" fontId="10" fillId="0" borderId="6" xfId="27" applyNumberFormat="1" applyFont="1" applyBorder="1" applyAlignment="1">
      <alignment horizontal="center"/>
      <protection/>
    </xf>
    <xf numFmtId="14" fontId="10" fillId="0" borderId="0" xfId="27" applyNumberFormat="1" applyFont="1" applyAlignment="1" quotePrefix="1">
      <alignment horizontal="left"/>
      <protection/>
    </xf>
    <xf numFmtId="0" fontId="22" fillId="3" borderId="12" xfId="26" applyFont="1" applyFill="1" applyBorder="1" applyAlignment="1">
      <alignment horizontal="center"/>
      <protection locked="0"/>
    </xf>
    <xf numFmtId="0" fontId="22" fillId="3" borderId="13" xfId="26" applyFont="1" applyFill="1" applyBorder="1" applyAlignment="1">
      <alignment horizontal="center"/>
      <protection locked="0"/>
    </xf>
    <xf numFmtId="0" fontId="22" fillId="3" borderId="14" xfId="26" applyFont="1" applyFill="1" applyBorder="1" applyAlignment="1">
      <alignment horizontal="center"/>
      <protection locked="0"/>
    </xf>
    <xf numFmtId="0" fontId="10" fillId="0" borderId="0" xfId="29" applyNumberFormat="1" applyFont="1" applyBorder="1" applyProtection="1" quotePrefix="1">
      <alignment/>
      <protection locked="0"/>
    </xf>
    <xf numFmtId="0" fontId="15" fillId="0" borderId="10" xfId="25" applyNumberFormat="1" applyFont="1" applyBorder="1" applyAlignment="1" applyProtection="1">
      <alignment horizontal="left"/>
      <protection locked="0"/>
    </xf>
    <xf numFmtId="0" fontId="10" fillId="0" borderId="0" xfId="29" applyNumberFormat="1" applyFont="1" applyBorder="1" applyProtection="1">
      <alignment/>
      <protection locked="0"/>
    </xf>
    <xf numFmtId="0" fontId="11" fillId="0" borderId="4" xfId="27" applyFont="1" applyBorder="1">
      <alignment/>
      <protection/>
    </xf>
    <xf numFmtId="172" fontId="10" fillId="0" borderId="1" xfId="27" applyNumberFormat="1" applyFont="1" applyBorder="1" applyAlignment="1">
      <alignment horizontal="center"/>
      <protection/>
    </xf>
    <xf numFmtId="172" fontId="10" fillId="0" borderId="2" xfId="27" applyNumberFormat="1" applyFont="1" applyBorder="1" applyAlignment="1">
      <alignment horizontal="center"/>
      <protection/>
    </xf>
    <xf numFmtId="172" fontId="10" fillId="0" borderId="3" xfId="27" applyNumberFormat="1" applyFont="1" applyBorder="1" applyAlignment="1">
      <alignment horizontal="center"/>
      <protection/>
    </xf>
    <xf numFmtId="0" fontId="10" fillId="0" borderId="0" xfId="27" applyFont="1">
      <alignment/>
      <protection/>
    </xf>
    <xf numFmtId="0" fontId="23" fillId="0" borderId="0" xfId="26" applyFont="1" applyBorder="1" applyAlignment="1">
      <alignment horizontal="center"/>
      <protection locked="0"/>
    </xf>
    <xf numFmtId="0" fontId="24" fillId="0" borderId="0" xfId="26" applyFont="1" applyBorder="1" applyAlignment="1">
      <alignment horizontal="center"/>
      <protection locked="0"/>
    </xf>
    <xf numFmtId="14" fontId="14" fillId="0" borderId="0" xfId="27" applyNumberFormat="1" applyFont="1" applyAlignment="1" quotePrefix="1">
      <alignment horizontal="left"/>
      <protection/>
    </xf>
    <xf numFmtId="0" fontId="32" fillId="0" borderId="0" xfId="26" applyFont="1" applyFill="1" applyBorder="1">
      <alignment/>
      <protection locked="0"/>
    </xf>
    <xf numFmtId="0" fontId="32" fillId="0" borderId="0" xfId="26" applyFont="1" applyBorder="1">
      <alignment/>
      <protection locked="0"/>
    </xf>
    <xf numFmtId="173" fontId="32" fillId="0" borderId="0" xfId="32" applyNumberFormat="1" applyFont="1" applyFill="1" applyBorder="1" applyAlignment="1" applyProtection="1">
      <alignment horizontal="center"/>
      <protection locked="0"/>
    </xf>
    <xf numFmtId="172" fontId="32" fillId="0" borderId="0" xfId="27" applyNumberFormat="1" applyFont="1" applyBorder="1" applyAlignment="1">
      <alignment horizontal="center"/>
      <protection/>
    </xf>
    <xf numFmtId="0" fontId="32" fillId="0" borderId="0" xfId="27" applyFont="1" applyBorder="1" applyAlignment="1">
      <alignment horizontal="center"/>
      <protection/>
    </xf>
    <xf numFmtId="0" fontId="31" fillId="0" borderId="0" xfId="25" applyFont="1" applyBorder="1" applyProtection="1">
      <alignment/>
      <protection locked="0"/>
    </xf>
    <xf numFmtId="0" fontId="31" fillId="0" borderId="0" xfId="25" applyNumberFormat="1" applyFont="1" applyBorder="1" applyProtection="1">
      <alignment/>
      <protection locked="0"/>
    </xf>
    <xf numFmtId="0" fontId="33" fillId="0" borderId="0" xfId="25" applyNumberFormat="1" applyFont="1" applyBorder="1" applyProtection="1">
      <alignment/>
      <protection locked="0"/>
    </xf>
    <xf numFmtId="0" fontId="34" fillId="0" borderId="0" xfId="25" applyNumberFormat="1" applyFont="1" applyBorder="1" applyProtection="1">
      <alignment/>
      <protection locked="0"/>
    </xf>
    <xf numFmtId="0" fontId="35" fillId="3" borderId="0" xfId="26" applyFont="1" applyFill="1" applyBorder="1" applyAlignment="1">
      <alignment horizontal="center"/>
      <protection locked="0"/>
    </xf>
    <xf numFmtId="0" fontId="36" fillId="0" borderId="0" xfId="25" applyNumberFormat="1" applyFont="1" applyBorder="1" applyProtection="1">
      <alignment/>
      <protection locked="0"/>
    </xf>
    <xf numFmtId="0" fontId="37" fillId="0" borderId="0" xfId="26" applyFont="1" applyBorder="1" applyAlignment="1">
      <alignment horizontal="center" vertical="top"/>
      <protection locked="0"/>
    </xf>
    <xf numFmtId="0" fontId="32" fillId="0" borderId="0" xfId="26" applyFont="1" applyBorder="1" applyAlignment="1">
      <alignment horizontal="center"/>
      <protection locked="0"/>
    </xf>
    <xf numFmtId="0" fontId="38" fillId="0" borderId="0" xfId="27" applyFont="1" applyFill="1" applyBorder="1">
      <alignment/>
      <protection/>
    </xf>
    <xf numFmtId="173" fontId="32" fillId="0" borderId="0" xfId="32" applyNumberFormat="1" applyFont="1" applyFill="1" applyBorder="1" applyAlignment="1">
      <alignment horizontal="center"/>
    </xf>
    <xf numFmtId="0" fontId="33" fillId="0" borderId="0" xfId="25" applyNumberFormat="1" applyFont="1" applyBorder="1" applyAlignment="1" applyProtection="1">
      <alignment horizontal="left"/>
      <protection locked="0"/>
    </xf>
    <xf numFmtId="182" fontId="32" fillId="0" borderId="0" xfId="17" applyNumberFormat="1" applyFont="1" applyFill="1" applyBorder="1" applyAlignment="1">
      <alignment horizontal="center"/>
    </xf>
    <xf numFmtId="0" fontId="38" fillId="0" borderId="0" xfId="27" applyFont="1" applyBorder="1">
      <alignment/>
      <protection/>
    </xf>
    <xf numFmtId="0" fontId="33" fillId="0" borderId="0" xfId="25" applyFont="1" applyBorder="1">
      <alignment/>
    </xf>
    <xf numFmtId="14" fontId="32" fillId="0" borderId="0" xfId="27" applyNumberFormat="1" applyFont="1" applyBorder="1" applyAlignment="1" quotePrefix="1">
      <alignment horizontal="left"/>
      <protection/>
    </xf>
    <xf numFmtId="0" fontId="32" fillId="0" borderId="0" xfId="27" applyFont="1" applyBorder="1">
      <alignment/>
      <protection/>
    </xf>
    <xf numFmtId="173" fontId="32" fillId="0" borderId="0" xfId="27" applyNumberFormat="1" applyFont="1" applyBorder="1">
      <alignment/>
      <protection/>
    </xf>
    <xf numFmtId="0" fontId="22" fillId="0" borderId="1" xfId="34" applyFont="1" applyBorder="1">
      <alignment/>
      <protection locked="0"/>
    </xf>
    <xf numFmtId="0" fontId="11" fillId="0" borderId="0" xfId="0" applyFont="1" applyAlignment="1">
      <alignment/>
    </xf>
    <xf numFmtId="0" fontId="22" fillId="0" borderId="4" xfId="34" applyFont="1" applyBorder="1">
      <alignment/>
      <protection locked="0"/>
    </xf>
    <xf numFmtId="0" fontId="11" fillId="0" borderId="0" xfId="0" applyFont="1" applyBorder="1" applyAlignment="1">
      <alignment/>
    </xf>
    <xf numFmtId="0" fontId="39" fillId="0" borderId="5" xfId="26" applyFont="1" applyBorder="1">
      <alignment/>
      <protection locked="0"/>
    </xf>
    <xf numFmtId="0" fontId="22" fillId="0" borderId="4" xfId="35" applyFont="1" applyBorder="1" applyAlignment="1">
      <alignment/>
    </xf>
    <xf numFmtId="0" fontId="10" fillId="0" borderId="1" xfId="26" applyFont="1" applyBorder="1">
      <alignment/>
      <protection locked="0"/>
    </xf>
    <xf numFmtId="0" fontId="22" fillId="0" borderId="5" xfId="26" applyFont="1" applyBorder="1" applyAlignment="1">
      <alignment vertical="top"/>
      <protection locked="0"/>
    </xf>
    <xf numFmtId="0" fontId="10" fillId="0" borderId="6" xfId="26" applyFont="1" applyBorder="1" applyAlignment="1">
      <alignment vertical="top"/>
      <protection locked="0"/>
    </xf>
    <xf numFmtId="0" fontId="20" fillId="0" borderId="5" xfId="26" applyFont="1" applyBorder="1" applyAlignment="1">
      <alignment horizontal="center" vertical="top"/>
      <protection locked="0"/>
    </xf>
    <xf numFmtId="0" fontId="20" fillId="0" borderId="11" xfId="26" applyFont="1" applyBorder="1" applyAlignment="1">
      <alignment horizontal="center" vertical="top"/>
      <protection locked="0"/>
    </xf>
    <xf numFmtId="0" fontId="20" fillId="0" borderId="6" xfId="26" applyFont="1" applyBorder="1" applyAlignment="1">
      <alignment horizontal="center" vertical="top"/>
      <protection locked="0"/>
    </xf>
    <xf numFmtId="0" fontId="10" fillId="0" borderId="5" xfId="26" applyFont="1" applyBorder="1">
      <alignment/>
      <protection locked="0"/>
    </xf>
    <xf numFmtId="0" fontId="10" fillId="0" borderId="12" xfId="26" applyFont="1" applyBorder="1" applyAlignment="1">
      <alignment horizontal="center"/>
      <protection locked="0"/>
    </xf>
    <xf numFmtId="0" fontId="10" fillId="0" borderId="13" xfId="26" applyFont="1" applyBorder="1" applyAlignment="1">
      <alignment horizontal="center"/>
      <protection locked="0"/>
    </xf>
    <xf numFmtId="0" fontId="10" fillId="0" borderId="14" xfId="26" applyFont="1" applyBorder="1" applyAlignment="1">
      <alignment horizontal="center"/>
      <protection locked="0"/>
    </xf>
    <xf numFmtId="0" fontId="10" fillId="0" borderId="0" xfId="0" applyFont="1" applyBorder="1" applyAlignment="1">
      <alignment/>
    </xf>
    <xf numFmtId="0" fontId="10" fillId="0" borderId="4" xfId="26" applyFont="1" applyBorder="1">
      <alignment/>
      <protection locked="0"/>
    </xf>
    <xf numFmtId="173" fontId="10" fillId="0" borderId="0" xfId="32" applyNumberFormat="1" applyFont="1" applyBorder="1" applyAlignment="1">
      <alignment horizontal="center"/>
    </xf>
    <xf numFmtId="173" fontId="10" fillId="0" borderId="9" xfId="32" applyNumberFormat="1" applyFont="1" applyBorder="1" applyAlignment="1">
      <alignment horizontal="center"/>
    </xf>
    <xf numFmtId="0" fontId="10" fillId="0" borderId="6" xfId="26" applyFont="1" applyBorder="1" applyAlignment="1">
      <alignment horizontal="center"/>
      <protection locked="0"/>
    </xf>
    <xf numFmtId="1" fontId="10" fillId="0" borderId="11" xfId="32" applyNumberFormat="1" applyFont="1" applyBorder="1" applyAlignment="1">
      <alignment horizontal="center"/>
    </xf>
    <xf numFmtId="0" fontId="10" fillId="0" borderId="12" xfId="26" applyFont="1" applyBorder="1">
      <alignment/>
      <protection locked="0"/>
    </xf>
    <xf numFmtId="0" fontId="10" fillId="0" borderId="14" xfId="26" applyFont="1" applyBorder="1">
      <alignment/>
      <protection locked="0"/>
    </xf>
    <xf numFmtId="173" fontId="10" fillId="0" borderId="1" xfId="26" applyNumberFormat="1" applyFont="1" applyBorder="1">
      <alignment/>
      <protection locked="0"/>
    </xf>
    <xf numFmtId="173" fontId="10" fillId="0" borderId="2" xfId="26" applyNumberFormat="1" applyFont="1" applyBorder="1">
      <alignment/>
      <protection locked="0"/>
    </xf>
    <xf numFmtId="173" fontId="10" fillId="0" borderId="3" xfId="26" applyNumberFormat="1" applyFont="1" applyBorder="1">
      <alignment/>
      <protection locked="0"/>
    </xf>
    <xf numFmtId="0" fontId="10" fillId="0" borderId="5" xfId="26" applyFont="1" applyBorder="1" applyAlignment="1">
      <alignment horizontal="center"/>
      <protection locked="0"/>
    </xf>
    <xf numFmtId="0" fontId="10" fillId="0" borderId="11" xfId="26" applyFont="1" applyBorder="1" applyAlignment="1">
      <alignment horizontal="center"/>
      <protection locked="0"/>
    </xf>
    <xf numFmtId="1" fontId="10" fillId="0" borderId="0" xfId="32" applyNumberFormat="1" applyFont="1" applyBorder="1" applyAlignment="1">
      <alignment horizontal="center"/>
    </xf>
    <xf numFmtId="0" fontId="10" fillId="0" borderId="9" xfId="26" applyFont="1" applyBorder="1" applyAlignment="1">
      <alignment horizontal="center"/>
      <protection locked="0"/>
    </xf>
    <xf numFmtId="173" fontId="10" fillId="0" borderId="4" xfId="26" applyNumberFormat="1" applyFont="1" applyBorder="1">
      <alignment/>
      <protection locked="0"/>
    </xf>
    <xf numFmtId="173" fontId="10" fillId="0" borderId="0" xfId="26" applyNumberFormat="1" applyFont="1" applyBorder="1">
      <alignment/>
      <protection locked="0"/>
    </xf>
    <xf numFmtId="173" fontId="10" fillId="0" borderId="4" xfId="32" applyNumberFormat="1" applyFont="1" applyBorder="1" applyAlignment="1">
      <alignment horizontal="center"/>
    </xf>
    <xf numFmtId="1" fontId="10" fillId="0" borderId="5" xfId="32" applyNumberFormat="1" applyFont="1" applyBorder="1" applyAlignment="1">
      <alignment horizontal="center"/>
    </xf>
    <xf numFmtId="0" fontId="10" fillId="0" borderId="9" xfId="26" applyFont="1" applyFill="1" applyBorder="1">
      <alignment/>
      <protection locked="0"/>
    </xf>
    <xf numFmtId="0" fontId="10" fillId="0" borderId="9" xfId="26" applyFont="1" applyFill="1" applyBorder="1" applyAlignment="1">
      <alignment horizontal="left"/>
      <protection locked="0"/>
    </xf>
    <xf numFmtId="0" fontId="10" fillId="0" borderId="0" xfId="26" applyFont="1" applyFill="1" applyBorder="1" applyAlignment="1">
      <alignment horizontal="right"/>
      <protection locked="0"/>
    </xf>
    <xf numFmtId="0" fontId="10" fillId="0" borderId="6" xfId="26" applyFont="1" applyFill="1" applyBorder="1" applyAlignment="1">
      <alignment horizontal="center"/>
      <protection locked="0"/>
    </xf>
    <xf numFmtId="1" fontId="10" fillId="0" borderId="5" xfId="32" applyNumberFormat="1" applyFont="1" applyFill="1" applyBorder="1" applyAlignment="1">
      <alignment horizontal="center"/>
    </xf>
    <xf numFmtId="1" fontId="10" fillId="0" borderId="11" xfId="32" applyNumberFormat="1" applyFont="1" applyFill="1" applyBorder="1" applyAlignment="1">
      <alignment horizontal="center"/>
    </xf>
    <xf numFmtId="1" fontId="10" fillId="0" borderId="6" xfId="32" applyNumberFormat="1" applyFont="1" applyFill="1" applyBorder="1" applyAlignment="1">
      <alignment horizontal="center"/>
    </xf>
    <xf numFmtId="0" fontId="10" fillId="0" borderId="0" xfId="26" applyFont="1" applyFill="1" applyBorder="1" applyAlignment="1">
      <alignment horizontal="left"/>
      <protection locked="0"/>
    </xf>
    <xf numFmtId="0" fontId="10" fillId="0" borderId="0" xfId="26" applyFont="1" applyFill="1" applyBorder="1" applyAlignment="1">
      <alignment/>
      <protection locked="0"/>
    </xf>
    <xf numFmtId="0" fontId="10" fillId="0" borderId="2" xfId="26" applyFont="1" applyBorder="1" applyAlignment="1">
      <alignment horizontal="left"/>
      <protection locked="0"/>
    </xf>
    <xf numFmtId="0" fontId="10" fillId="0" borderId="1" xfId="26" applyFont="1" applyBorder="1" applyAlignment="1">
      <alignment horizontal="left"/>
      <protection locked="0"/>
    </xf>
    <xf numFmtId="0" fontId="10" fillId="0" borderId="3" xfId="26" applyFont="1" applyBorder="1" applyAlignment="1">
      <alignment horizontal="left"/>
      <protection locked="0"/>
    </xf>
    <xf numFmtId="0" fontId="10" fillId="0" borderId="0" xfId="26" applyFont="1" applyBorder="1" applyAlignment="1">
      <alignment horizontal="left"/>
      <protection locked="0"/>
    </xf>
    <xf numFmtId="0" fontId="10" fillId="0" borderId="0" xfId="26" applyFont="1" applyBorder="1" applyAlignment="1">
      <alignment/>
      <protection locked="0"/>
    </xf>
    <xf numFmtId="0" fontId="10" fillId="0" borderId="5" xfId="26" applyFont="1" applyFill="1" applyBorder="1">
      <alignment/>
      <protection locked="0"/>
    </xf>
    <xf numFmtId="0" fontId="10" fillId="0" borderId="11" xfId="26" applyFont="1" applyFill="1" applyBorder="1" applyAlignment="1">
      <alignment horizontal="center"/>
      <protection locked="0"/>
    </xf>
    <xf numFmtId="0" fontId="14" fillId="0" borderId="0" xfId="26" applyFont="1" applyBorder="1" applyAlignment="1">
      <alignment horizontal="left" vertical="top" wrapText="1"/>
      <protection locked="0"/>
    </xf>
    <xf numFmtId="0" fontId="14" fillId="0" borderId="0" xfId="26" applyFont="1" applyBorder="1" applyAlignment="1">
      <alignment horizontal="left" vertical="top" wrapText="1"/>
      <protection locked="0"/>
    </xf>
    <xf numFmtId="0" fontId="22" fillId="0" borderId="5" xfId="35" applyFont="1" applyBorder="1" applyAlignment="1">
      <alignment vertical="top"/>
    </xf>
    <xf numFmtId="0" fontId="10" fillId="0" borderId="0" xfId="26" applyFont="1" applyFill="1" applyBorder="1" applyAlignment="1">
      <alignment vertical="top"/>
      <protection locked="0"/>
    </xf>
    <xf numFmtId="0" fontId="10" fillId="0" borderId="0" xfId="16" applyFont="1" applyBorder="1" applyAlignment="1">
      <alignment horizontal="right" vertical="top"/>
      <protection locked="0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173" fontId="10" fillId="0" borderId="1" xfId="26" applyNumberFormat="1" applyFont="1" applyBorder="1" applyAlignment="1">
      <alignment horizontal="left"/>
      <protection locked="0"/>
    </xf>
    <xf numFmtId="173" fontId="10" fillId="0" borderId="2" xfId="26" applyNumberFormat="1" applyFont="1" applyBorder="1" applyAlignment="1">
      <alignment horizontal="left"/>
      <protection locked="0"/>
    </xf>
    <xf numFmtId="0" fontId="10" fillId="0" borderId="9" xfId="26" applyFont="1" applyBorder="1" applyAlignment="1">
      <alignment horizontal="left"/>
      <protection locked="0"/>
    </xf>
    <xf numFmtId="173" fontId="10" fillId="0" borderId="4" xfId="26" applyNumberFormat="1" applyFont="1" applyBorder="1" applyAlignment="1">
      <alignment horizontal="left"/>
      <protection locked="0"/>
    </xf>
    <xf numFmtId="173" fontId="10" fillId="0" borderId="0" xfId="26" applyNumberFormat="1" applyFont="1" applyBorder="1" applyAlignment="1">
      <alignment horizontal="left"/>
      <protection locked="0"/>
    </xf>
    <xf numFmtId="9" fontId="10" fillId="0" borderId="9" xfId="26" applyNumberFormat="1" applyFont="1" applyBorder="1" applyAlignment="1">
      <alignment horizontal="left"/>
      <protection locked="0"/>
    </xf>
    <xf numFmtId="0" fontId="10" fillId="0" borderId="0" xfId="26" applyFont="1" applyBorder="1" applyAlignment="1">
      <alignment horizontal="center"/>
      <protection locked="0"/>
    </xf>
    <xf numFmtId="0" fontId="10" fillId="0" borderId="4" xfId="26" applyFont="1" applyBorder="1" applyAlignment="1">
      <alignment horizontal="center"/>
      <protection locked="0"/>
    </xf>
    <xf numFmtId="168" fontId="19" fillId="0" borderId="4" xfId="22" applyNumberFormat="1" applyFont="1" applyBorder="1" applyAlignment="1">
      <alignment horizontal="center"/>
    </xf>
    <xf numFmtId="168" fontId="19" fillId="0" borderId="0" xfId="22" applyNumberFormat="1" applyFont="1" applyBorder="1" applyAlignment="1">
      <alignment horizontal="center"/>
    </xf>
    <xf numFmtId="168" fontId="19" fillId="0" borderId="9" xfId="22" applyNumberFormat="1" applyFont="1" applyBorder="1" applyAlignment="1">
      <alignment horizontal="center"/>
    </xf>
    <xf numFmtId="181" fontId="19" fillId="0" borderId="0" xfId="22" applyNumberFormat="1" applyFont="1" applyBorder="1" applyAlignment="1">
      <alignment horizontal="center"/>
    </xf>
    <xf numFmtId="168" fontId="19" fillId="0" borderId="11" xfId="22" applyNumberFormat="1" applyFont="1" applyBorder="1" applyAlignment="1">
      <alignment horizontal="center"/>
    </xf>
    <xf numFmtId="168" fontId="19" fillId="0" borderId="6" xfId="22" applyNumberFormat="1" applyFont="1" applyBorder="1" applyAlignment="1">
      <alignment horizontal="center"/>
    </xf>
    <xf numFmtId="181" fontId="19" fillId="0" borderId="0" xfId="22" applyNumberFormat="1" applyFont="1" applyBorder="1" applyAlignment="1">
      <alignment horizontal="left"/>
    </xf>
    <xf numFmtId="181" fontId="19" fillId="0" borderId="0" xfId="22" applyNumberFormat="1" applyFont="1" applyBorder="1" applyAlignment="1" quotePrefix="1">
      <alignment horizontal="left"/>
    </xf>
    <xf numFmtId="0" fontId="10" fillId="0" borderId="1" xfId="26" applyFont="1" applyBorder="1" quotePrefix="1">
      <alignment/>
      <protection locked="0"/>
    </xf>
    <xf numFmtId="9" fontId="19" fillId="0" borderId="1" xfId="32" applyFont="1" applyBorder="1" applyAlignment="1">
      <alignment horizontal="center"/>
    </xf>
    <xf numFmtId="9" fontId="19" fillId="0" borderId="2" xfId="32" applyFont="1" applyBorder="1" applyAlignment="1">
      <alignment horizontal="center"/>
    </xf>
    <xf numFmtId="168" fontId="19" fillId="0" borderId="2" xfId="22" applyNumberFormat="1" applyFont="1" applyBorder="1" applyAlignment="1">
      <alignment horizontal="center"/>
    </xf>
    <xf numFmtId="168" fontId="19" fillId="0" borderId="3" xfId="22" applyNumberFormat="1" applyFont="1" applyBorder="1" applyAlignment="1">
      <alignment horizontal="center"/>
    </xf>
    <xf numFmtId="173" fontId="10" fillId="0" borderId="3" xfId="26" applyNumberFormat="1" applyFont="1" applyBorder="1" applyAlignment="1">
      <alignment horizontal="left"/>
      <protection locked="0"/>
    </xf>
    <xf numFmtId="0" fontId="19" fillId="0" borderId="6" xfId="26" applyFont="1" applyBorder="1" applyAlignment="1">
      <alignment horizontal="right"/>
      <protection locked="0"/>
    </xf>
    <xf numFmtId="173" fontId="10" fillId="0" borderId="11" xfId="32" applyNumberFormat="1" applyFont="1" applyBorder="1" applyAlignment="1">
      <alignment horizontal="center"/>
    </xf>
    <xf numFmtId="173" fontId="10" fillId="0" borderId="6" xfId="32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4" fillId="0" borderId="0" xfId="26" applyFont="1" applyBorder="1" applyAlignment="1">
      <alignment horizontal="left" vertical="top"/>
      <protection locked="0"/>
    </xf>
    <xf numFmtId="0" fontId="10" fillId="0" borderId="0" xfId="28" applyFont="1" applyBorder="1">
      <alignment/>
    </xf>
    <xf numFmtId="0" fontId="39" fillId="0" borderId="5" xfId="28" applyFont="1" applyBorder="1">
      <alignment/>
    </xf>
    <xf numFmtId="0" fontId="10" fillId="0" borderId="11" xfId="28" applyFont="1" applyBorder="1">
      <alignment/>
    </xf>
    <xf numFmtId="0" fontId="10" fillId="0" borderId="12" xfId="28" applyFont="1" applyBorder="1">
      <alignment/>
    </xf>
    <xf numFmtId="0" fontId="10" fillId="0" borderId="14" xfId="28" applyNumberFormat="1" applyFont="1" applyBorder="1" applyProtection="1">
      <alignment/>
      <protection locked="0"/>
    </xf>
    <xf numFmtId="0" fontId="10" fillId="0" borderId="4" xfId="28" applyNumberFormat="1" applyFont="1" applyBorder="1" applyProtection="1">
      <alignment/>
      <protection locked="0"/>
    </xf>
    <xf numFmtId="0" fontId="10" fillId="0" borderId="9" xfId="28" applyNumberFormat="1" applyFont="1" applyBorder="1" applyAlignment="1" applyProtection="1">
      <alignment vertical="top" wrapText="1"/>
      <protection locked="0"/>
    </xf>
    <xf numFmtId="0" fontId="10" fillId="0" borderId="4" xfId="28" applyFont="1" applyBorder="1">
      <alignment/>
    </xf>
    <xf numFmtId="0" fontId="10" fillId="0" borderId="9" xfId="28" applyNumberFormat="1" applyFont="1" applyBorder="1" applyProtection="1">
      <alignment/>
      <protection locked="0"/>
    </xf>
    <xf numFmtId="3" fontId="10" fillId="0" borderId="0" xfId="19" applyNumberFormat="1" applyFont="1" applyBorder="1" applyAlignment="1">
      <alignment/>
    </xf>
    <xf numFmtId="0" fontId="10" fillId="0" borderId="9" xfId="28" applyNumberFormat="1" applyFont="1" applyBorder="1" applyAlignment="1" applyProtection="1">
      <alignment horizontal="center"/>
      <protection locked="0"/>
    </xf>
    <xf numFmtId="1" fontId="10" fillId="0" borderId="4" xfId="32" applyNumberFormat="1" applyFont="1" applyBorder="1" applyAlignment="1">
      <alignment horizontal="center"/>
    </xf>
    <xf numFmtId="0" fontId="10" fillId="2" borderId="9" xfId="26" applyFont="1" applyFill="1" applyBorder="1">
      <alignment/>
      <protection locked="0"/>
    </xf>
    <xf numFmtId="0" fontId="10" fillId="2" borderId="0" xfId="26" applyFont="1" applyFill="1" applyBorder="1">
      <alignment/>
      <protection locked="0"/>
    </xf>
    <xf numFmtId="3" fontId="10" fillId="2" borderId="0" xfId="19" applyNumberFormat="1" applyFont="1" applyFill="1" applyBorder="1" applyAlignment="1">
      <alignment/>
    </xf>
    <xf numFmtId="0" fontId="10" fillId="2" borderId="9" xfId="28" applyFont="1" applyFill="1" applyBorder="1">
      <alignment/>
    </xf>
    <xf numFmtId="173" fontId="10" fillId="2" borderId="0" xfId="32" applyNumberFormat="1" applyFont="1" applyFill="1" applyBorder="1" applyAlignment="1" applyProtection="1">
      <alignment horizontal="center"/>
      <protection locked="0"/>
    </xf>
    <xf numFmtId="173" fontId="10" fillId="2" borderId="0" xfId="32" applyNumberFormat="1" applyFont="1" applyFill="1" applyBorder="1" applyAlignment="1">
      <alignment horizontal="center"/>
    </xf>
    <xf numFmtId="173" fontId="10" fillId="2" borderId="9" xfId="32" applyNumberFormat="1" applyFont="1" applyFill="1" applyBorder="1" applyAlignment="1">
      <alignment horizontal="center"/>
    </xf>
    <xf numFmtId="0" fontId="10" fillId="2" borderId="0" xfId="28" applyFont="1" applyFill="1" applyBorder="1">
      <alignment/>
    </xf>
    <xf numFmtId="0" fontId="10" fillId="2" borderId="9" xfId="28" applyNumberFormat="1" applyFont="1" applyFill="1" applyBorder="1" applyProtection="1">
      <alignment/>
      <protection locked="0"/>
    </xf>
    <xf numFmtId="0" fontId="10" fillId="2" borderId="6" xfId="28" applyNumberFormat="1" applyFont="1" applyFill="1" applyBorder="1" applyAlignment="1" applyProtection="1">
      <alignment horizontal="center"/>
      <protection locked="0"/>
    </xf>
    <xf numFmtId="0" fontId="10" fillId="2" borderId="11" xfId="28" applyFont="1" applyFill="1" applyBorder="1" applyAlignment="1" applyProtection="1">
      <alignment horizontal="center"/>
      <protection locked="0"/>
    </xf>
    <xf numFmtId="0" fontId="10" fillId="2" borderId="11" xfId="28" applyFont="1" applyFill="1" applyBorder="1" applyAlignment="1">
      <alignment horizontal="center"/>
    </xf>
    <xf numFmtId="0" fontId="10" fillId="2" borderId="6" xfId="28" applyFont="1" applyFill="1" applyBorder="1" applyAlignment="1">
      <alignment horizontal="center"/>
    </xf>
    <xf numFmtId="0" fontId="10" fillId="0" borderId="0" xfId="28" applyNumberFormat="1" applyFont="1" applyBorder="1" applyProtection="1">
      <alignment/>
      <protection locked="0"/>
    </xf>
    <xf numFmtId="173" fontId="10" fillId="2" borderId="4" xfId="26" applyNumberFormat="1" applyFont="1" applyFill="1" applyBorder="1">
      <alignment/>
      <protection locked="0"/>
    </xf>
    <xf numFmtId="173" fontId="10" fillId="2" borderId="0" xfId="26" applyNumberFormat="1" applyFont="1" applyFill="1" applyBorder="1">
      <alignment/>
      <protection locked="0"/>
    </xf>
    <xf numFmtId="173" fontId="10" fillId="2" borderId="9" xfId="26" applyNumberFormat="1" applyFont="1" applyFill="1" applyBorder="1">
      <alignment/>
      <protection locked="0"/>
    </xf>
    <xf numFmtId="173" fontId="10" fillId="2" borderId="4" xfId="32" applyNumberFormat="1" applyFont="1" applyFill="1" applyBorder="1" applyAlignment="1">
      <alignment horizontal="center"/>
    </xf>
    <xf numFmtId="173" fontId="10" fillId="2" borderId="0" xfId="32" applyNumberFormat="1" applyFont="1" applyFill="1" applyBorder="1" applyAlignment="1">
      <alignment horizontal="center"/>
    </xf>
    <xf numFmtId="173" fontId="10" fillId="2" borderId="9" xfId="32" applyNumberFormat="1" applyFont="1" applyFill="1" applyBorder="1" applyAlignment="1">
      <alignment horizontal="center"/>
    </xf>
    <xf numFmtId="0" fontId="10" fillId="2" borderId="0" xfId="28" applyNumberFormat="1" applyFont="1" applyFill="1" applyBorder="1" applyProtection="1">
      <alignment/>
      <protection locked="0"/>
    </xf>
    <xf numFmtId="1" fontId="10" fillId="2" borderId="5" xfId="32" applyNumberFormat="1" applyFont="1" applyFill="1" applyBorder="1" applyAlignment="1">
      <alignment horizontal="center"/>
    </xf>
    <xf numFmtId="1" fontId="10" fillId="2" borderId="11" xfId="32" applyNumberFormat="1" applyFont="1" applyFill="1" applyBorder="1" applyAlignment="1">
      <alignment horizontal="center"/>
    </xf>
    <xf numFmtId="0" fontId="10" fillId="2" borderId="6" xfId="26" applyFont="1" applyFill="1" applyBorder="1" applyAlignment="1">
      <alignment horizontal="center"/>
      <protection locked="0"/>
    </xf>
    <xf numFmtId="0" fontId="10" fillId="0" borderId="4" xfId="26" applyFont="1" applyBorder="1" quotePrefix="1">
      <alignment/>
      <protection locked="0"/>
    </xf>
    <xf numFmtId="173" fontId="10" fillId="0" borderId="9" xfId="26" applyNumberFormat="1" applyFont="1" applyBorder="1">
      <alignment/>
      <protection locked="0"/>
    </xf>
    <xf numFmtId="0" fontId="10" fillId="0" borderId="2" xfId="26" applyFont="1" applyBorder="1" applyAlignment="1">
      <alignment horizontal="left" vertical="top" wrapText="1"/>
      <protection locked="0"/>
    </xf>
    <xf numFmtId="0" fontId="14" fillId="0" borderId="2" xfId="26" applyFont="1" applyBorder="1" applyAlignment="1">
      <alignment horizontal="left"/>
      <protection locked="0"/>
    </xf>
    <xf numFmtId="0" fontId="14" fillId="0" borderId="2" xfId="26" applyFont="1" applyBorder="1" applyAlignment="1">
      <alignment horizontal="left" vertical="top" wrapText="1"/>
      <protection locked="0"/>
    </xf>
    <xf numFmtId="0" fontId="14" fillId="0" borderId="0" xfId="26" applyFont="1" applyBorder="1" applyAlignment="1">
      <alignment horizontal="left"/>
      <protection locked="0"/>
    </xf>
    <xf numFmtId="14" fontId="10" fillId="0" borderId="0" xfId="27" applyNumberFormat="1" applyFont="1" applyAlignment="1">
      <alignment horizontal="left"/>
      <protection/>
    </xf>
    <xf numFmtId="173" fontId="11" fillId="0" borderId="0" xfId="27" applyNumberFormat="1" applyFont="1">
      <alignment/>
      <protection/>
    </xf>
    <xf numFmtId="0" fontId="23" fillId="0" borderId="0" xfId="27" applyFont="1" applyAlignment="1">
      <alignment horizontal="center"/>
      <protection/>
    </xf>
    <xf numFmtId="0" fontId="24" fillId="0" borderId="0" xfId="27" applyFont="1" applyAlignment="1">
      <alignment horizontal="center"/>
      <protection/>
    </xf>
    <xf numFmtId="0" fontId="22" fillId="0" borderId="4" xfId="30" applyNumberFormat="1" applyFont="1" applyBorder="1" applyProtection="1">
      <alignment/>
      <protection locked="0"/>
    </xf>
    <xf numFmtId="0" fontId="10" fillId="0" borderId="0" xfId="30" applyFont="1" applyBorder="1">
      <alignment/>
    </xf>
    <xf numFmtId="0" fontId="39" fillId="0" borderId="5" xfId="30" applyNumberFormat="1" applyFont="1" applyBorder="1" applyProtection="1">
      <alignment/>
      <protection locked="0"/>
    </xf>
    <xf numFmtId="0" fontId="10" fillId="0" borderId="11" xfId="30" applyFont="1" applyBorder="1">
      <alignment/>
    </xf>
    <xf numFmtId="0" fontId="22" fillId="0" borderId="1" xfId="35" applyFont="1" applyBorder="1" applyAlignment="1">
      <alignment/>
    </xf>
    <xf numFmtId="0" fontId="10" fillId="0" borderId="12" xfId="30" applyFont="1" applyBorder="1">
      <alignment/>
    </xf>
    <xf numFmtId="0" fontId="10" fillId="0" borderId="14" xfId="30" applyNumberFormat="1" applyFont="1" applyBorder="1" applyProtection="1">
      <alignment/>
      <protection locked="0"/>
    </xf>
    <xf numFmtId="0" fontId="10" fillId="0" borderId="4" xfId="30" applyNumberFormat="1" applyFont="1" applyBorder="1" applyProtection="1">
      <alignment/>
      <protection locked="0"/>
    </xf>
    <xf numFmtId="0" fontId="10" fillId="0" borderId="9" xfId="30" applyNumberFormat="1" applyFont="1" applyBorder="1" applyProtection="1">
      <alignment/>
      <protection locked="0"/>
    </xf>
    <xf numFmtId="0" fontId="10" fillId="0" borderId="4" xfId="30" applyFont="1" applyBorder="1">
      <alignment/>
    </xf>
    <xf numFmtId="173" fontId="10" fillId="0" borderId="0" xfId="32" applyNumberFormat="1" applyFont="1" applyFill="1" applyBorder="1" applyAlignment="1">
      <alignment horizontal="center"/>
    </xf>
    <xf numFmtId="173" fontId="10" fillId="0" borderId="9" xfId="32" applyNumberFormat="1" applyFont="1" applyFill="1" applyBorder="1" applyAlignment="1">
      <alignment horizontal="center"/>
    </xf>
    <xf numFmtId="0" fontId="10" fillId="0" borderId="0" xfId="30" applyFont="1" applyFill="1" applyBorder="1">
      <alignment/>
    </xf>
    <xf numFmtId="0" fontId="10" fillId="0" borderId="0" xfId="30" applyNumberFormat="1" applyFont="1" applyBorder="1" applyProtection="1">
      <alignment/>
      <protection locked="0"/>
    </xf>
    <xf numFmtId="0" fontId="10" fillId="0" borderId="6" xfId="30" applyNumberFormat="1" applyFont="1" applyFill="1" applyBorder="1" applyAlignment="1" applyProtection="1">
      <alignment horizontal="center"/>
      <protection locked="0"/>
    </xf>
    <xf numFmtId="0" fontId="10" fillId="0" borderId="11" xfId="30" applyFont="1" applyFill="1" applyBorder="1" applyAlignment="1" applyProtection="1">
      <alignment horizontal="center"/>
      <protection locked="0"/>
    </xf>
    <xf numFmtId="0" fontId="10" fillId="0" borderId="11" xfId="30" applyFont="1" applyFill="1" applyBorder="1" applyAlignment="1">
      <alignment horizontal="center"/>
    </xf>
    <xf numFmtId="0" fontId="10" fillId="0" borderId="6" xfId="30" applyFont="1" applyFill="1" applyBorder="1" applyAlignment="1">
      <alignment horizontal="center"/>
    </xf>
    <xf numFmtId="3" fontId="10" fillId="0" borderId="0" xfId="20" applyNumberFormat="1" applyFont="1" applyFill="1" applyBorder="1" applyAlignment="1">
      <alignment/>
    </xf>
    <xf numFmtId="0" fontId="10" fillId="0" borderId="1" xfId="30" applyNumberFormat="1" applyFont="1" applyBorder="1" applyProtection="1">
      <alignment/>
      <protection locked="0"/>
    </xf>
    <xf numFmtId="0" fontId="10" fillId="0" borderId="3" xfId="30" applyNumberFormat="1" applyFont="1" applyBorder="1" applyProtection="1">
      <alignment/>
      <protection locked="0"/>
    </xf>
    <xf numFmtId="173" fontId="10" fillId="0" borderId="2" xfId="26" applyNumberFormat="1" applyFont="1" applyFill="1" applyBorder="1">
      <alignment/>
      <protection locked="0"/>
    </xf>
    <xf numFmtId="173" fontId="10" fillId="0" borderId="3" xfId="26" applyNumberFormat="1" applyFont="1" applyFill="1" applyBorder="1">
      <alignment/>
      <protection locked="0"/>
    </xf>
    <xf numFmtId="173" fontId="10" fillId="0" borderId="4" xfId="26" applyNumberFormat="1" applyFont="1" applyFill="1" applyBorder="1">
      <alignment/>
      <protection locked="0"/>
    </xf>
    <xf numFmtId="173" fontId="10" fillId="0" borderId="0" xfId="26" applyNumberFormat="1" applyFont="1" applyFill="1" applyBorder="1">
      <alignment/>
      <protection locked="0"/>
    </xf>
    <xf numFmtId="173" fontId="10" fillId="0" borderId="9" xfId="26" applyNumberFormat="1" applyFont="1" applyFill="1" applyBorder="1">
      <alignment/>
      <protection locked="0"/>
    </xf>
    <xf numFmtId="0" fontId="10" fillId="0" borderId="0" xfId="30" applyNumberFormat="1" applyFont="1" applyFill="1" applyBorder="1" applyProtection="1">
      <alignment/>
      <protection locked="0"/>
    </xf>
    <xf numFmtId="173" fontId="10" fillId="0" borderId="4" xfId="32" applyNumberFormat="1" applyFont="1" applyFill="1" applyBorder="1" applyAlignment="1">
      <alignment horizontal="center"/>
    </xf>
    <xf numFmtId="173" fontId="10" fillId="0" borderId="0" xfId="32" applyNumberFormat="1" applyFont="1" applyFill="1" applyBorder="1" applyAlignment="1">
      <alignment horizontal="center"/>
    </xf>
    <xf numFmtId="173" fontId="10" fillId="0" borderId="9" xfId="32" applyNumberFormat="1" applyFont="1" applyFill="1" applyBorder="1" applyAlignment="1">
      <alignment horizontal="center"/>
    </xf>
    <xf numFmtId="14" fontId="10" fillId="0" borderId="0" xfId="27" applyNumberFormat="1" applyFont="1" applyBorder="1" applyAlignment="1">
      <alignment horizontal="left"/>
      <protection/>
    </xf>
    <xf numFmtId="0" fontId="53" fillId="0" borderId="0" xfId="27" applyFont="1">
      <alignment/>
      <protection/>
    </xf>
    <xf numFmtId="0" fontId="10" fillId="0" borderId="1" xfId="30" applyFont="1" applyBorder="1" quotePrefix="1">
      <alignment/>
    </xf>
    <xf numFmtId="0" fontId="11" fillId="0" borderId="2" xfId="27" applyFont="1" applyBorder="1">
      <alignment/>
      <protection/>
    </xf>
    <xf numFmtId="173" fontId="10" fillId="0" borderId="9" xfId="32" applyNumberFormat="1" applyFont="1" applyBorder="1" applyAlignment="1">
      <alignment/>
    </xf>
    <xf numFmtId="0" fontId="10" fillId="0" borderId="5" xfId="30" applyFont="1" applyBorder="1">
      <alignment/>
    </xf>
    <xf numFmtId="0" fontId="11" fillId="0" borderId="11" xfId="27" applyFont="1" applyBorder="1">
      <alignment/>
      <protection/>
    </xf>
    <xf numFmtId="0" fontId="10" fillId="0" borderId="6" xfId="32" applyNumberFormat="1" applyFont="1" applyBorder="1" applyAlignment="1">
      <alignment/>
    </xf>
    <xf numFmtId="0" fontId="22" fillId="0" borderId="4" xfId="31" applyNumberFormat="1" applyFont="1" applyBorder="1" applyProtection="1">
      <alignment/>
      <protection locked="0"/>
    </xf>
    <xf numFmtId="0" fontId="10" fillId="0" borderId="0" xfId="31" applyFont="1" applyBorder="1">
      <alignment/>
    </xf>
    <xf numFmtId="0" fontId="39" fillId="0" borderId="5" xfId="31" applyFont="1" applyBorder="1">
      <alignment/>
    </xf>
    <xf numFmtId="0" fontId="10" fillId="0" borderId="11" xfId="31" applyFont="1" applyBorder="1">
      <alignment/>
    </xf>
    <xf numFmtId="0" fontId="10" fillId="0" borderId="12" xfId="31" applyFont="1" applyBorder="1">
      <alignment/>
    </xf>
    <xf numFmtId="0" fontId="10" fillId="0" borderId="14" xfId="31" applyNumberFormat="1" applyFont="1" applyBorder="1" applyProtection="1">
      <alignment/>
      <protection locked="0"/>
    </xf>
    <xf numFmtId="0" fontId="20" fillId="0" borderId="4" xfId="31" applyNumberFormat="1" applyFont="1" applyBorder="1" applyProtection="1">
      <alignment/>
      <protection locked="0"/>
    </xf>
    <xf numFmtId="0" fontId="20" fillId="0" borderId="3" xfId="31" applyNumberFormat="1" applyFont="1" applyBorder="1" applyProtection="1">
      <alignment/>
      <protection locked="0"/>
    </xf>
    <xf numFmtId="0" fontId="10" fillId="0" borderId="4" xfId="31" applyFont="1" applyBorder="1" applyAlignment="1">
      <alignment horizontal="right"/>
    </xf>
    <xf numFmtId="0" fontId="10" fillId="0" borderId="9" xfId="31" applyNumberFormat="1" applyFont="1" applyBorder="1" applyProtection="1">
      <alignment/>
      <protection locked="0"/>
    </xf>
    <xf numFmtId="0" fontId="10" fillId="0" borderId="0" xfId="31" applyFont="1" applyFill="1" applyBorder="1">
      <alignment/>
    </xf>
    <xf numFmtId="0" fontId="10" fillId="0" borderId="0" xfId="31" applyNumberFormat="1" applyFont="1" applyBorder="1" applyProtection="1">
      <alignment/>
      <protection locked="0"/>
    </xf>
    <xf numFmtId="0" fontId="10" fillId="0" borderId="4" xfId="31" applyFont="1" applyBorder="1">
      <alignment/>
    </xf>
    <xf numFmtId="0" fontId="10" fillId="0" borderId="15" xfId="26" applyFont="1" applyBorder="1">
      <alignment/>
      <protection locked="0"/>
    </xf>
    <xf numFmtId="0" fontId="10" fillId="0" borderId="16" xfId="31" applyNumberFormat="1" applyFont="1" applyFill="1" applyBorder="1" applyAlignment="1" applyProtection="1">
      <alignment horizontal="center"/>
      <protection locked="0"/>
    </xf>
    <xf numFmtId="0" fontId="10" fillId="0" borderId="17" xfId="31" applyFont="1" applyFill="1" applyBorder="1" applyAlignment="1" applyProtection="1">
      <alignment horizontal="center"/>
      <protection locked="0"/>
    </xf>
    <xf numFmtId="0" fontId="10" fillId="0" borderId="17" xfId="31" applyFont="1" applyFill="1" applyBorder="1" applyAlignment="1">
      <alignment horizontal="center"/>
    </xf>
    <xf numFmtId="0" fontId="10" fillId="0" borderId="16" xfId="31" applyFont="1" applyFill="1" applyBorder="1" applyAlignment="1">
      <alignment horizontal="center"/>
    </xf>
    <xf numFmtId="3" fontId="10" fillId="0" borderId="0" xfId="21" applyNumberFormat="1" applyFont="1" applyFill="1" applyBorder="1" applyAlignment="1">
      <alignment/>
    </xf>
    <xf numFmtId="0" fontId="10" fillId="0" borderId="4" xfId="31" applyNumberFormat="1" applyFont="1" applyBorder="1" applyAlignment="1" applyProtection="1">
      <alignment horizontal="right"/>
      <protection locked="0"/>
    </xf>
    <xf numFmtId="0" fontId="10" fillId="0" borderId="9" xfId="31" applyNumberFormat="1" applyFont="1" applyBorder="1" applyAlignment="1" applyProtection="1">
      <alignment horizontal="left"/>
      <protection locked="0"/>
    </xf>
    <xf numFmtId="0" fontId="14" fillId="0" borderId="18" xfId="26" applyFont="1" applyBorder="1">
      <alignment/>
      <protection locked="0"/>
    </xf>
    <xf numFmtId="0" fontId="10" fillId="0" borderId="18" xfId="31" applyNumberFormat="1" applyFont="1" applyFill="1" applyBorder="1" applyAlignment="1" applyProtection="1">
      <alignment horizontal="center"/>
      <protection locked="0"/>
    </xf>
    <xf numFmtId="0" fontId="10" fillId="0" borderId="0" xfId="31" applyFont="1" applyFill="1" applyBorder="1" applyAlignment="1" applyProtection="1">
      <alignment horizontal="center"/>
      <protection locked="0"/>
    </xf>
    <xf numFmtId="0" fontId="10" fillId="0" borderId="0" xfId="31" applyFont="1" applyFill="1" applyBorder="1" applyAlignment="1">
      <alignment horizontal="center"/>
    </xf>
    <xf numFmtId="0" fontId="10" fillId="0" borderId="18" xfId="31" applyFont="1" applyFill="1" applyBorder="1" applyAlignment="1">
      <alignment horizontal="center"/>
    </xf>
    <xf numFmtId="0" fontId="10" fillId="0" borderId="6" xfId="31" applyNumberFormat="1" applyFont="1" applyFill="1" applyBorder="1" applyAlignment="1" applyProtection="1">
      <alignment horizontal="center"/>
      <protection locked="0"/>
    </xf>
    <xf numFmtId="0" fontId="20" fillId="0" borderId="1" xfId="31" applyFont="1" applyBorder="1" quotePrefix="1">
      <alignment/>
    </xf>
    <xf numFmtId="0" fontId="10" fillId="0" borderId="5" xfId="31" applyFont="1" applyBorder="1">
      <alignment/>
    </xf>
    <xf numFmtId="0" fontId="20" fillId="0" borderId="4" xfId="31" applyFont="1" applyBorder="1">
      <alignment/>
    </xf>
    <xf numFmtId="0" fontId="20" fillId="0" borderId="9" xfId="31" applyNumberFormat="1" applyFont="1" applyBorder="1" applyProtection="1">
      <alignment/>
      <protection locked="0"/>
    </xf>
    <xf numFmtId="0" fontId="10" fillId="0" borderId="15" xfId="31" applyFont="1" applyBorder="1">
      <alignment/>
    </xf>
    <xf numFmtId="1" fontId="10" fillId="0" borderId="17" xfId="32" applyNumberFormat="1" applyFont="1" applyFill="1" applyBorder="1" applyAlignment="1">
      <alignment horizontal="center"/>
    </xf>
    <xf numFmtId="0" fontId="10" fillId="0" borderId="16" xfId="26" applyFont="1" applyFill="1" applyBorder="1" applyAlignment="1">
      <alignment horizontal="center"/>
      <protection locked="0"/>
    </xf>
  </cellXfs>
  <cellStyles count="22">
    <cellStyle name="Normal" xfId="0"/>
    <cellStyle name="Column Head" xfId="15"/>
    <cellStyle name="Column Head-underline" xfId="16"/>
    <cellStyle name="Comma" xfId="17"/>
    <cellStyle name="Comma [0]" xfId="18"/>
    <cellStyle name="Comma_PART27" xfId="19"/>
    <cellStyle name="Comma_PART34" xfId="20"/>
    <cellStyle name="Comma_PART43" xfId="21"/>
    <cellStyle name="Currency" xfId="22"/>
    <cellStyle name="Currency [0]" xfId="23"/>
    <cellStyle name="Normal_ALUM88T0" xfId="24"/>
    <cellStyle name="Normal_GRADRESP" xfId="25"/>
    <cellStyle name="Normal_PART1" xfId="26"/>
    <cellStyle name="Normal_PART1_1" xfId="27"/>
    <cellStyle name="Normal_PART27" xfId="28"/>
    <cellStyle name="Normal_PART3" xfId="29"/>
    <cellStyle name="Normal_PART34" xfId="30"/>
    <cellStyle name="Normal_PART43" xfId="31"/>
    <cellStyle name="Percent" xfId="32"/>
    <cellStyle name="Percents" xfId="33"/>
    <cellStyle name="Titles" xfId="34"/>
    <cellStyle name="Underline cell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425"/>
          <c:w val="0.77625"/>
          <c:h val="0.89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'GradResp-SchoolsCharts'!$B$8:$G$8</c:f>
              <c:numCache/>
            </c:numRef>
          </c:val>
        </c:ser>
        <c:ser>
          <c:idx val="1"/>
          <c:order val="1"/>
          <c:tx>
            <c:strRef>
              <c:f>'GradResp-SchoolsCharts'!$A$9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'GradResp-SchoolsCharts'!$B$9:$G$9</c:f>
              <c:numCache/>
            </c:numRef>
          </c:val>
        </c:ser>
        <c:overlap val="100"/>
        <c:gapWidth val="100"/>
        <c:axId val="20514766"/>
        <c:axId val="50415167"/>
      </c:barChart>
      <c:catAx>
        <c:axId val="20514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415167"/>
        <c:crosses val="autoZero"/>
        <c:auto val="1"/>
        <c:lblOffset val="100"/>
        <c:noMultiLvlLbl val="0"/>
      </c:catAx>
      <c:valAx>
        <c:axId val="50415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514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50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Satisfaction</a:t>
            </a:r>
          </a:p>
        </c:rich>
      </c:tx>
      <c:layout>
        <c:manualLayout>
          <c:xMode val="factor"/>
          <c:yMode val="factor"/>
          <c:x val="-0.008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783"/>
          <c:h val="0.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1-SchoolswCharts'!$B$38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1-SchoolswCharts'!$C$38:$I$38</c:f>
              <c:numCache/>
            </c:numRef>
          </c:val>
        </c:ser>
        <c:ser>
          <c:idx val="1"/>
          <c:order val="1"/>
          <c:tx>
            <c:strRef>
              <c:f>'Part 1-SchoolswCharts'!$B$39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1-SchoolswCharts'!$C$39:$I$39</c:f>
              <c:numCache/>
            </c:numRef>
          </c:val>
        </c:ser>
        <c:ser>
          <c:idx val="2"/>
          <c:order val="2"/>
          <c:tx>
            <c:strRef>
              <c:f>'Part 1-SchoolswCharts'!$B$40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1-SchoolswCharts'!$C$40:$I$40</c:f>
              <c:numCache/>
            </c:numRef>
          </c:val>
        </c:ser>
        <c:ser>
          <c:idx val="3"/>
          <c:order val="3"/>
          <c:tx>
            <c:strRef>
              <c:f>'Part 1-SchoolswCharts'!$B$41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1-SchoolswCharts'!$C$41:$I$41</c:f>
              <c:numCache/>
            </c:numRef>
          </c:val>
        </c:ser>
        <c:ser>
          <c:idx val="4"/>
          <c:order val="4"/>
          <c:tx>
            <c:strRef>
              <c:f>'Part 1-SchoolswCharts'!$B$42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1-SchoolswCharts'!$C$42:$I$42</c:f>
              <c:numCache/>
            </c:numRef>
          </c:val>
        </c:ser>
        <c:ser>
          <c:idx val="5"/>
          <c:order val="5"/>
          <c:tx>
            <c:strRef>
              <c:f>'Part 1-SchoolswCharts'!$B$43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1-SchoolswCharts'!$C$43:$I$43</c:f>
              <c:numCache/>
            </c:numRef>
          </c:val>
        </c:ser>
        <c:overlap val="100"/>
        <c:gapWidth val="70"/>
        <c:axId val="45673480"/>
        <c:axId val="8408137"/>
      </c:barChart>
      <c:catAx>
        <c:axId val="4567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8408137"/>
        <c:crosses val="autoZero"/>
        <c:auto val="1"/>
        <c:lblOffset val="100"/>
        <c:noMultiLvlLbl val="0"/>
      </c:catAx>
      <c:valAx>
        <c:axId val="8408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5673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How Well Bachelor's Degree Prepared Alum for Current Career Path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25"/>
          <c:w val="0.837"/>
          <c:h val="0.8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1-SchoolswCharts'!$B$85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1-SchoolswCharts'!$C$85:$I$85</c:f>
              <c:numCache/>
            </c:numRef>
          </c:val>
        </c:ser>
        <c:ser>
          <c:idx val="1"/>
          <c:order val="1"/>
          <c:tx>
            <c:strRef>
              <c:f>'Part 1-SchoolswCharts'!$B$86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1-SchoolswCharts'!$C$86:$I$86</c:f>
              <c:numCache/>
            </c:numRef>
          </c:val>
        </c:ser>
        <c:ser>
          <c:idx val="2"/>
          <c:order val="2"/>
          <c:tx>
            <c:strRef>
              <c:f>'Part 1-SchoolswCharts'!$B$87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1-SchoolswCharts'!$C$87:$I$87</c:f>
              <c:numCache/>
            </c:numRef>
          </c:val>
        </c:ser>
        <c:ser>
          <c:idx val="3"/>
          <c:order val="3"/>
          <c:tx>
            <c:strRef>
              <c:f>'Part 1-SchoolswCharts'!$B$88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1-SchoolswCharts'!$C$88:$I$88</c:f>
              <c:numCache/>
            </c:numRef>
          </c:val>
        </c:ser>
        <c:ser>
          <c:idx val="4"/>
          <c:order val="4"/>
          <c:tx>
            <c:strRef>
              <c:f>'Part 1-SchoolswCharts'!$B$89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1-SchoolswCharts'!$C$89:$I$89</c:f>
              <c:numCache/>
            </c:numRef>
          </c:val>
        </c:ser>
        <c:ser>
          <c:idx val="5"/>
          <c:order val="5"/>
          <c:tx>
            <c:strRef>
              <c:f>'Part 1-SchoolswCharts'!$B$90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1-SchoolswCharts'!$C$90:$I$90</c:f>
              <c:numCache/>
            </c:numRef>
          </c:val>
        </c:ser>
        <c:overlap val="100"/>
        <c:gapWidth val="70"/>
        <c:axId val="8564370"/>
        <c:axId val="9970467"/>
      </c:barChart>
      <c:catAx>
        <c:axId val="8564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9970467"/>
        <c:crosses val="autoZero"/>
        <c:auto val="1"/>
        <c:lblOffset val="100"/>
        <c:noMultiLvlLbl val="0"/>
      </c:catAx>
      <c:valAx>
        <c:axId val="9970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8564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328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Mean Salary of Alumni Employed Full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1"/>
          <c:h val="0.8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'Part 1-SchoolswCharts'!$B$75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1-SchoolswCharts'!$C$6:$I$6</c:f>
              <c:strCache/>
            </c:strRef>
          </c:cat>
          <c:val>
            <c:numRef>
              <c:f>'Part 1-SchoolswCharts'!$C$75:$I$75</c:f>
              <c:numCache/>
            </c:numRef>
          </c:val>
        </c:ser>
        <c:gapWidth val="50"/>
        <c:axId val="22625340"/>
        <c:axId val="2301469"/>
      </c:barChart>
      <c:catAx>
        <c:axId val="226253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301469"/>
        <c:crosses val="autoZero"/>
        <c:auto val="1"/>
        <c:lblOffset val="100"/>
        <c:noMultiLvlLbl val="0"/>
      </c:catAx>
      <c:valAx>
        <c:axId val="2301469"/>
        <c:scaling>
          <c:orientation val="minMax"/>
          <c:max val="60000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2625340"/>
        <c:crossesAt val="1"/>
        <c:crossBetween val="between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Additional Postsecondary Degree?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0.912"/>
          <c:h val="0.8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2-SchoolswCharts'!$B$9</c:f>
              <c:strCache>
                <c:ptCount val="1"/>
                <c:pt idx="0">
                  <c:v>    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2-SchoolswCharts'!$C$9:$I$9</c:f>
              <c:numCache/>
            </c:numRef>
          </c:val>
        </c:ser>
        <c:ser>
          <c:idx val="1"/>
          <c:order val="1"/>
          <c:tx>
            <c:strRef>
              <c:f>'Part 2-SchoolswCharts'!$B$10</c:f>
              <c:strCache>
                <c:ptCount val="1"/>
                <c:pt idx="0">
                  <c:v> 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2-SchoolswCharts'!$C$10:$I$10</c:f>
              <c:numCache/>
            </c:numRef>
          </c:val>
        </c:ser>
        <c:overlap val="100"/>
        <c:gapWidth val="70"/>
        <c:axId val="20713222"/>
        <c:axId val="52201271"/>
      </c:bar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201271"/>
        <c:crosses val="autoZero"/>
        <c:auto val="1"/>
        <c:lblOffset val="100"/>
        <c:noMultiLvlLbl val="0"/>
      </c:catAx>
      <c:valAx>
        <c:axId val="52201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0713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25"/>
          <c:y val="0.46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Currently Pursuing a Degree?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86525"/>
          <c:h val="0.88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2-SchoolswCharts'!$B$25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2-SchoolswCharts'!$C$25:$I$25</c:f>
              <c:numCache/>
            </c:numRef>
          </c:val>
        </c:ser>
        <c:ser>
          <c:idx val="1"/>
          <c:order val="1"/>
          <c:tx>
            <c:strRef>
              <c:f>'Part 2-SchoolswCharts'!$B$26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2-SchoolswCharts'!$C$26:$I$26</c:f>
              <c:numCache/>
            </c:numRef>
          </c:val>
        </c:ser>
        <c:ser>
          <c:idx val="2"/>
          <c:order val="2"/>
          <c:tx>
            <c:strRef>
              <c:f>'Part 2-SchoolswCharts'!$B$27</c:f>
              <c:strCache>
                <c:ptCount val="1"/>
                <c:pt idx="0">
                  <c:v>    No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2-SchoolswCharts'!$C$27:$I$27</c:f>
              <c:numCache/>
            </c:numRef>
          </c:val>
        </c:ser>
        <c:overlap val="100"/>
        <c:gapWidth val="70"/>
        <c:axId val="49392"/>
        <c:axId val="444529"/>
      </c:barChart>
      <c:catAx>
        <c:axId val="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4529"/>
        <c:crosses val="autoZero"/>
        <c:auto val="1"/>
        <c:lblOffset val="100"/>
        <c:noMultiLvlLbl val="0"/>
      </c:catAx>
      <c:valAx>
        <c:axId val="444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9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6175"/>
        </c:manualLayout>
      </c:layout>
      <c:overlay val="0"/>
      <c:txPr>
        <a:bodyPr vert="horz" rot="0"/>
        <a:lstStyle/>
        <a:p>
          <a:pPr>
            <a:defRPr lang="en-US" cap="none" sz="7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"/>
          <c:w val="0.85725"/>
          <c:h val="0.88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2-SchoolswCharts'!$B$43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2-SchoolswCharts'!$C$43:$I$43</c:f>
              <c:numCache/>
            </c:numRef>
          </c:val>
        </c:ser>
        <c:ser>
          <c:idx val="1"/>
          <c:order val="1"/>
          <c:tx>
            <c:strRef>
              <c:f>'Part 2-SchoolswCharts'!$B$44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2-SchoolswCharts'!$C$44:$I$44</c:f>
              <c:numCache/>
            </c:numRef>
          </c:val>
        </c:ser>
        <c:ser>
          <c:idx val="2"/>
          <c:order val="2"/>
          <c:tx>
            <c:strRef>
              <c:f>'Part 2-SchoolswCharts'!$B$45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2-SchoolswCharts'!$C$45:$I$45</c:f>
              <c:numCache/>
            </c:numRef>
          </c:val>
        </c:ser>
        <c:ser>
          <c:idx val="3"/>
          <c:order val="3"/>
          <c:tx>
            <c:strRef>
              <c:f>'Part 2-SchoolswCharts'!$B$46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2-SchoolswCharts'!$C$46:$I$46</c:f>
              <c:numCache/>
            </c:numRef>
          </c:val>
        </c:ser>
        <c:ser>
          <c:idx val="4"/>
          <c:order val="4"/>
          <c:tx>
            <c:strRef>
              <c:f>'Part 2-SchoolswCharts'!$B$47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2-SchoolswCharts'!$C$47:$I$47</c:f>
              <c:numCache/>
            </c:numRef>
          </c:val>
        </c:ser>
        <c:ser>
          <c:idx val="5"/>
          <c:order val="5"/>
          <c:tx>
            <c:strRef>
              <c:f>'Part 2-SchoolswCharts'!$B$48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2-SchoolswCharts'!$C$48:$I$48</c:f>
              <c:numCache/>
            </c:numRef>
          </c:val>
        </c:ser>
        <c:overlap val="100"/>
        <c:gapWidth val="70"/>
        <c:axId val="4000762"/>
        <c:axId val="36006859"/>
      </c:barChart>
      <c:catAx>
        <c:axId val="400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006859"/>
        <c:crosses val="autoZero"/>
        <c:auto val="1"/>
        <c:lblOffset val="100"/>
        <c:noMultiLvlLbl val="0"/>
      </c:catAx>
      <c:valAx>
        <c:axId val="36006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00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33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Present Attitude Toward the University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8445"/>
          <c:h val="0.89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3-SchoolswCharts'!$B$9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3-SchoolswCharts'!$C$9:$I$9</c:f>
              <c:numCache/>
            </c:numRef>
          </c:val>
        </c:ser>
        <c:ser>
          <c:idx val="1"/>
          <c:order val="1"/>
          <c:tx>
            <c:strRef>
              <c:f>'Part 3-SchoolswCharts'!$B$10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3-SchoolswCharts'!$C$10:$I$10</c:f>
              <c:numCache/>
            </c:numRef>
          </c:val>
        </c:ser>
        <c:ser>
          <c:idx val="2"/>
          <c:order val="2"/>
          <c:tx>
            <c:strRef>
              <c:f>'Part 3-SchoolswCharts'!$B$11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3-SchoolswCharts'!$C$11:$I$11</c:f>
              <c:numCache/>
            </c:numRef>
          </c:val>
        </c:ser>
        <c:ser>
          <c:idx val="3"/>
          <c:order val="3"/>
          <c:tx>
            <c:strRef>
              <c:f>'Part 3-SchoolswCharts'!$B$12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3-SchoolswCharts'!$C$12:$I$12</c:f>
              <c:numCache/>
            </c:numRef>
          </c:val>
        </c:ser>
        <c:ser>
          <c:idx val="4"/>
          <c:order val="4"/>
          <c:tx>
            <c:strRef>
              <c:f>'Part 3-SchoolswCharts'!$B$13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3-SchoolswCharts'!$C$13:$I$13</c:f>
              <c:numCache/>
            </c:numRef>
          </c:val>
        </c:ser>
        <c:ser>
          <c:idx val="5"/>
          <c:order val="5"/>
          <c:tx>
            <c:strRef>
              <c:f>'Part 3-SchoolswCharts'!$B$14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3-SchoolswCharts'!$C$14:$I$14</c:f>
              <c:numCache/>
            </c:numRef>
          </c:val>
        </c:ser>
        <c:overlap val="100"/>
        <c:gapWidth val="70"/>
        <c:axId val="55626276"/>
        <c:axId val="30874437"/>
      </c:barChart>
      <c:catAx>
        <c:axId val="5562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874437"/>
        <c:crosses val="autoZero"/>
        <c:auto val="1"/>
        <c:lblOffset val="100"/>
        <c:noMultiLvlLbl val="0"/>
      </c:catAx>
      <c:valAx>
        <c:axId val="30874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626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378"/>
        </c:manualLayout>
      </c:layout>
      <c:overlay val="0"/>
      <c:txPr>
        <a:bodyPr vert="horz" rot="0"/>
        <a:lstStyle/>
        <a:p>
          <a:pPr>
            <a:defRPr lang="en-US" cap="none" sz="6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Present Attitude Towards Alumni's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85"/>
          <c:h val="0.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3-SchoolswCharts'!$B$18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3-SchoolswCharts'!$C$18:$I$18</c:f>
              <c:numCache/>
            </c:numRef>
          </c:val>
        </c:ser>
        <c:ser>
          <c:idx val="1"/>
          <c:order val="1"/>
          <c:tx>
            <c:strRef>
              <c:f>'Part 3-SchoolswCharts'!$B$19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3-SchoolswCharts'!$C$19:$I$19</c:f>
              <c:numCache/>
            </c:numRef>
          </c:val>
        </c:ser>
        <c:ser>
          <c:idx val="2"/>
          <c:order val="2"/>
          <c:tx>
            <c:strRef>
              <c:f>'Part 3-SchoolswCharts'!$B$20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3-SchoolswCharts'!$C$20:$I$20</c:f>
              <c:numCache/>
            </c:numRef>
          </c:val>
        </c:ser>
        <c:ser>
          <c:idx val="3"/>
          <c:order val="3"/>
          <c:tx>
            <c:strRef>
              <c:f>'Part 3-SchoolswCharts'!$B$21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3-SchoolswCharts'!$C$21:$I$21</c:f>
              <c:numCache/>
            </c:numRef>
          </c:val>
        </c:ser>
        <c:ser>
          <c:idx val="4"/>
          <c:order val="4"/>
          <c:tx>
            <c:strRef>
              <c:f>'Part 3-SchoolswCharts'!$B$22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3-SchoolswCharts'!$C$22:$I$22</c:f>
              <c:numCache/>
            </c:numRef>
          </c:val>
        </c:ser>
        <c:ser>
          <c:idx val="5"/>
          <c:order val="5"/>
          <c:tx>
            <c:strRef>
              <c:f>'Part 3-SchoolswCharts'!$B$23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3-SchoolswCharts'!$C$23:$I$23</c:f>
              <c:numCache/>
            </c:numRef>
          </c:val>
        </c:ser>
        <c:overlap val="100"/>
        <c:gapWidth val="70"/>
        <c:axId val="9434478"/>
        <c:axId val="17801439"/>
      </c:barChart>
      <c:catAx>
        <c:axId val="9434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801439"/>
        <c:crosses val="autoZero"/>
        <c:auto val="1"/>
        <c:lblOffset val="100"/>
        <c:noMultiLvlLbl val="0"/>
      </c:catAx>
      <c:valAx>
        <c:axId val="17801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434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3795"/>
        </c:manualLayout>
      </c:layout>
      <c:overlay val="0"/>
      <c:txPr>
        <a:bodyPr vert="horz" rot="0"/>
        <a:lstStyle/>
        <a:p>
          <a:pPr>
            <a:defRPr lang="en-US" cap="none" sz="6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85375"/>
          <c:h val="0.89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3-SchoolswCharts'!$B$31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3-SchoolswCharts'!$C$31:$I$31</c:f>
              <c:numCache/>
            </c:numRef>
          </c:val>
        </c:ser>
        <c:ser>
          <c:idx val="1"/>
          <c:order val="1"/>
          <c:tx>
            <c:strRef>
              <c:f>'Part 3-SchoolswCharts'!$B$32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3-SchoolswCharts'!$C$32:$I$32</c:f>
              <c:numCache/>
            </c:numRef>
          </c:val>
        </c:ser>
        <c:ser>
          <c:idx val="2"/>
          <c:order val="2"/>
          <c:tx>
            <c:strRef>
              <c:f>'Part 3-SchoolswCharts'!$B$33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3-SchoolswCharts'!$C$33:$I$33</c:f>
              <c:numCache/>
            </c:numRef>
          </c:val>
        </c:ser>
        <c:ser>
          <c:idx val="3"/>
          <c:order val="3"/>
          <c:tx>
            <c:strRef>
              <c:f>'Part 3-SchoolswCharts'!$B$34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3-SchoolswCharts'!$C$34:$I$34</c:f>
              <c:numCache/>
            </c:numRef>
          </c:val>
        </c:ser>
        <c:ser>
          <c:idx val="4"/>
          <c:order val="4"/>
          <c:tx>
            <c:strRef>
              <c:f>'Part 3-SchoolswCharts'!$B$35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3-SchoolswCharts'!$C$35:$I$35</c:f>
              <c:numCache/>
            </c:numRef>
          </c:val>
        </c:ser>
        <c:overlap val="100"/>
        <c:gapWidth val="70"/>
        <c:axId val="25995224"/>
        <c:axId val="32630425"/>
      </c:barChart>
      <c:catAx>
        <c:axId val="2599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630425"/>
        <c:crosses val="autoZero"/>
        <c:auto val="1"/>
        <c:lblOffset val="100"/>
        <c:noMultiLvlLbl val="0"/>
      </c:catAx>
      <c:valAx>
        <c:axId val="32630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995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415"/>
        </c:manualLayout>
      </c:layout>
      <c:overlay val="0"/>
      <c:txPr>
        <a:bodyPr vert="horz" rot="0"/>
        <a:lstStyle/>
        <a:p>
          <a:pPr>
            <a:defRPr lang="en-US" cap="none" sz="6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075"/>
          <c:w val="0.775"/>
          <c:h val="0.89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'GradResp-SchoolsCharts'!$A$65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'GradResp-SchoolsCharts'!$B$65:$G$65</c:f>
              <c:numCache/>
            </c:numRef>
          </c:val>
        </c:ser>
        <c:ser>
          <c:idx val="1"/>
          <c:order val="1"/>
          <c:tx>
            <c:strRef>
              <c:f>'GradResp-SchoolsCharts'!$A$66</c:f>
              <c:strCache>
                <c:ptCount val="1"/>
                <c:pt idx="0">
                  <c:v>Black, Non-Hispanic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'GradResp-SchoolsCharts'!$B$66:$G$66</c:f>
              <c:numCache/>
            </c:numRef>
          </c:val>
        </c:ser>
        <c:ser>
          <c:idx val="3"/>
          <c:order val="2"/>
          <c:tx>
            <c:strRef>
              <c:f>'GradResp-SchoolsCharts'!$A$67</c:f>
              <c:strCache>
                <c:ptCount val="1"/>
                <c:pt idx="0">
                  <c:v>Asian/Pacific Islander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'GradResp-SchoolsCharts'!$B$67:$G$67</c:f>
            </c:numRef>
          </c:val>
        </c:ser>
        <c:ser>
          <c:idx val="4"/>
          <c:order val="3"/>
          <c:tx>
            <c:strRef>
              <c:f>'GradResp-SchoolsCharts'!$A$68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'GradResp-SchoolsCharts'!$B$68:$G$68</c:f>
            </c:numRef>
          </c:val>
        </c:ser>
        <c:ser>
          <c:idx val="5"/>
          <c:order val="4"/>
          <c:tx>
            <c:strRef>
              <c:f>'GradResp-SchoolsCharts'!$A$69</c:f>
              <c:strCache>
                <c:ptCount val="1"/>
                <c:pt idx="0">
                  <c:v>Hispanic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'GradResp-SchoolsCharts'!$B$69:$G$69</c:f>
            </c:numRef>
          </c:val>
        </c:ser>
        <c:ser>
          <c:idx val="6"/>
          <c:order val="5"/>
          <c:tx>
            <c:strRef>
              <c:f>'GradResp-SchoolsCharts'!$A$70</c:f>
              <c:strCache>
                <c:ptCount val="1"/>
                <c:pt idx="0">
                  <c:v>Non-Resident Alien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'GradResp-SchoolsCharts'!$B$70:$G$70</c:f>
            </c:numRef>
          </c:val>
        </c:ser>
        <c:ser>
          <c:idx val="2"/>
          <c:order val="6"/>
          <c:tx>
            <c:strRef>
              <c:f>'GradResp-SchoolsCharts'!$A$71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'GradResp-SchoolsCharts'!$B$71:$G$71</c:f>
              <c:numCache/>
            </c:numRef>
          </c:val>
        </c:ser>
        <c:overlap val="100"/>
        <c:gapWidth val="100"/>
        <c:axId val="51083320"/>
        <c:axId val="57096697"/>
      </c:bar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096697"/>
        <c:crosses val="autoZero"/>
        <c:auto val="1"/>
        <c:lblOffset val="100"/>
        <c:noMultiLvlLbl val="0"/>
      </c:catAx>
      <c:valAx>
        <c:axId val="57096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083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43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225"/>
          <c:w val="0.790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'GradResp-SchoolsCharts'!$A$73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'GradResp-SchoolsCharts'!$B$73:$G$73</c:f>
              <c:numCache/>
            </c:numRef>
          </c:val>
        </c:ser>
        <c:ser>
          <c:idx val="1"/>
          <c:order val="1"/>
          <c:tx>
            <c:strRef>
              <c:f>'GradResp-SchoolsCharts'!$A$74</c:f>
              <c:strCache>
                <c:ptCount val="1"/>
                <c:pt idx="0">
                  <c:v>25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'GradResp-SchoolsCharts'!$B$74:$G$74</c:f>
              <c:numCache/>
            </c:numRef>
          </c:val>
        </c:ser>
        <c:ser>
          <c:idx val="2"/>
          <c:order val="2"/>
          <c:tx>
            <c:strRef>
              <c:f>'GradResp-SchoolsCharts'!$A$75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'GradResp-SchoolsCharts'!$B$75:$G$75</c:f>
              <c:numCache/>
            </c:numRef>
          </c:val>
        </c:ser>
        <c:overlap val="100"/>
        <c:gapWidth val="100"/>
        <c:axId val="44108226"/>
        <c:axId val="61429715"/>
      </c:barChart>
      <c:catAx>
        <c:axId val="4410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29715"/>
        <c:crosses val="autoZero"/>
        <c:auto val="1"/>
        <c:lblOffset val="100"/>
        <c:noMultiLvlLbl val="0"/>
      </c:catAx>
      <c:valAx>
        <c:axId val="61429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108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446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Matriculation Status</a:t>
            </a:r>
          </a:p>
        </c:rich>
      </c:tx>
      <c:layout>
        <c:manualLayout>
          <c:xMode val="factor"/>
          <c:yMode val="factor"/>
          <c:x val="-0.008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15"/>
          <c:w val="0.777"/>
          <c:h val="0.88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'GradResp-SchoolsCharts'!$A$31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'GradResp-SchoolsCharts'!$B$31:$G$31</c:f>
              <c:numCache/>
            </c:numRef>
          </c:val>
        </c:ser>
        <c:ser>
          <c:idx val="1"/>
          <c:order val="1"/>
          <c:tx>
            <c:strRef>
              <c:f>'GradResp-SchoolsCharts'!$A$32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'GradResp-SchoolsCharts'!$B$32:$G$32</c:f>
              <c:numCache/>
            </c:numRef>
          </c:val>
        </c:ser>
        <c:ser>
          <c:idx val="2"/>
          <c:order val="2"/>
          <c:tx>
            <c:strRef>
              <c:f>'GradResp-SchoolsCharts'!$A$33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'GradResp-SchoolsCharts'!$B$33:$G$33</c:f>
              <c:numCache/>
            </c:numRef>
          </c:val>
        </c:ser>
        <c:overlap val="100"/>
        <c:gapWidth val="100"/>
        <c:axId val="15996524"/>
        <c:axId val="9750989"/>
      </c:barChart>
      <c:catAx>
        <c:axId val="15996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750989"/>
        <c:crosses val="autoZero"/>
        <c:auto val="1"/>
        <c:lblOffset val="100"/>
        <c:noMultiLvlLbl val="0"/>
      </c:catAx>
      <c:valAx>
        <c:axId val="9750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96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4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85"/>
          <c:w val="0.78"/>
          <c:h val="0.89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'GradResp-SchoolsCharts'!$A$89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'GradResp-SchoolsCharts'!$B$89:$G$89</c:f>
              <c:numCache/>
            </c:numRef>
          </c:val>
        </c:ser>
        <c:ser>
          <c:idx val="1"/>
          <c:order val="1"/>
          <c:tx>
            <c:strRef>
              <c:f>'GradResp-SchoolsCharts'!$A$90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'GradResp-SchoolsCharts'!$B$90:$G$90</c:f>
              <c:numCache/>
            </c:numRef>
          </c:val>
        </c:ser>
        <c:ser>
          <c:idx val="2"/>
          <c:order val="2"/>
          <c:tx>
            <c:strRef>
              <c:f>'GradResp-SchoolsCharts'!$A$91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'GradResp-SchoolsCharts'!$B$91:$G$91</c:f>
              <c:numCache/>
            </c:numRef>
          </c:val>
        </c:ser>
        <c:overlap val="100"/>
        <c:gapWidth val="100"/>
        <c:axId val="20650038"/>
        <c:axId val="51632615"/>
      </c:barChart>
      <c:catAx>
        <c:axId val="2065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632615"/>
        <c:crosses val="autoZero"/>
        <c:auto val="1"/>
        <c:lblOffset val="100"/>
        <c:noMultiLvlLbl val="0"/>
      </c:catAx>
      <c:valAx>
        <c:axId val="51632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650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38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225"/>
          <c:w val="0.786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'GradResp-SchoolsCharts'!$A$107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'GradResp-SchoolsCharts'!$B$107:$G$107</c:f>
              <c:numCache/>
            </c:numRef>
          </c:val>
        </c:ser>
        <c:ser>
          <c:idx val="1"/>
          <c:order val="1"/>
          <c:tx>
            <c:strRef>
              <c:f>'GradResp-SchoolsCharts'!$A$108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'GradResp-SchoolsCharts'!$B$108:$G$108</c:f>
              <c:numCache/>
            </c:numRef>
          </c:val>
        </c:ser>
        <c:ser>
          <c:idx val="2"/>
          <c:order val="2"/>
          <c:tx>
            <c:strRef>
              <c:f>'GradResp-SchoolsCharts'!$A$109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'GradResp-SchoolsCharts'!$B$109:$G$109</c:f>
              <c:numCache/>
            </c:numRef>
          </c:val>
        </c:ser>
        <c:overlap val="100"/>
        <c:gapWidth val="100"/>
        <c:axId val="62040352"/>
        <c:axId val="21492257"/>
      </c:barChart>
      <c:catAx>
        <c:axId val="6204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92257"/>
        <c:crosses val="autoZero"/>
        <c:auto val="1"/>
        <c:lblOffset val="100"/>
        <c:noMultiLvlLbl val="0"/>
      </c:catAx>
      <c:valAx>
        <c:axId val="21492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040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46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3"/>
          <c:w val="0.852"/>
          <c:h val="0.8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1-SchoolswCharts'!$B$9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1-SchoolswCharts'!$C$9:$I$9</c:f>
              <c:numCache/>
            </c:numRef>
          </c:val>
        </c:ser>
        <c:ser>
          <c:idx val="1"/>
          <c:order val="1"/>
          <c:tx>
            <c:strRef>
              <c:f>'Part 1-SchoolswCharts'!$B$10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1-SchoolswCharts'!$C$10:$I$10</c:f>
              <c:numCache/>
            </c:numRef>
          </c:val>
        </c:ser>
        <c:ser>
          <c:idx val="2"/>
          <c:order val="2"/>
          <c:tx>
            <c:strRef>
              <c:f>'Part 1-SchoolswCharts'!$B$11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1-SchoolswCharts'!$C$11:$I$11</c:f>
              <c:numCache/>
            </c:numRef>
          </c:val>
        </c:ser>
        <c:ser>
          <c:idx val="3"/>
          <c:order val="3"/>
          <c:tx>
            <c:strRef>
              <c:f>'Part 1-SchoolswCharts'!$B$12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1-SchoolswCharts'!$C$12:$I$12</c:f>
              <c:numCache/>
            </c:numRef>
          </c:val>
        </c:ser>
        <c:overlap val="100"/>
        <c:gapWidth val="70"/>
        <c:axId val="59212586"/>
        <c:axId val="63151227"/>
      </c:barChart>
      <c:catAx>
        <c:axId val="5921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151227"/>
        <c:crosses val="autoZero"/>
        <c:auto val="1"/>
        <c:lblOffset val="100"/>
        <c:noMultiLvlLbl val="0"/>
      </c:catAx>
      <c:valAx>
        <c:axId val="63151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212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38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7"/>
          <c:h val="0.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1-SchoolswCharts'!$B$21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1-SchoolswCharts'!$C$21:$I$21</c:f>
              <c:numCache/>
            </c:numRef>
          </c:val>
        </c:ser>
        <c:ser>
          <c:idx val="1"/>
          <c:order val="1"/>
          <c:tx>
            <c:strRef>
              <c:f>'Part 1-SchoolswCharts'!$B$22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1-SchoolswCharts'!$C$22:$I$22</c:f>
              <c:numCache/>
            </c:numRef>
          </c:val>
        </c:ser>
        <c:ser>
          <c:idx val="2"/>
          <c:order val="2"/>
          <c:tx>
            <c:strRef>
              <c:f>'Part 1-SchoolswCharts'!$B$23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1-SchoolswCharts'!$C$23:$I$23</c:f>
              <c:numCache/>
            </c:numRef>
          </c:val>
        </c:ser>
        <c:overlap val="100"/>
        <c:gapWidth val="70"/>
        <c:axId val="31490132"/>
        <c:axId val="14975733"/>
      </c:bar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75733"/>
        <c:crosses val="autoZero"/>
        <c:auto val="1"/>
        <c:lblOffset val="100"/>
        <c:noMultiLvlLbl val="0"/>
      </c:catAx>
      <c:valAx>
        <c:axId val="14975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490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442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791"/>
          <c:h val="0.89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1-SchoolswCharts'!$B$46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1-SchoolswCharts'!$C$46:$I$46</c:f>
              <c:numCache/>
            </c:numRef>
          </c:val>
        </c:ser>
        <c:ser>
          <c:idx val="1"/>
          <c:order val="1"/>
          <c:tx>
            <c:strRef>
              <c:f>'Part 1-SchoolswCharts'!$B$47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1-SchoolswCharts'!$C$47:$I$47</c:f>
              <c:numCache/>
            </c:numRef>
          </c:val>
        </c:ser>
        <c:ser>
          <c:idx val="2"/>
          <c:order val="2"/>
          <c:tx>
            <c:strRef>
              <c:f>'Part 1-SchoolswCharts'!$B$48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1-SchoolswCharts'!$C$48:$I$48</c:f>
              <c:numCache/>
            </c:numRef>
          </c:val>
        </c:ser>
        <c:ser>
          <c:idx val="3"/>
          <c:order val="3"/>
          <c:tx>
            <c:strRef>
              <c:f>'Part 1-SchoolswCharts'!$B$49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1-SchoolswCharts'!$C$49:$I$49</c:f>
              <c:numCache/>
            </c:numRef>
          </c:val>
        </c:ser>
        <c:ser>
          <c:idx val="4"/>
          <c:order val="4"/>
          <c:tx>
            <c:strRef>
              <c:f>'Part 1-SchoolswCharts'!$B$50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1-SchoolswCharts'!$C$50:$I$50</c:f>
              <c:numCache/>
            </c:numRef>
          </c:val>
        </c:ser>
        <c:overlap val="100"/>
        <c:gapWidth val="60"/>
        <c:axId val="563870"/>
        <c:axId val="5074831"/>
      </c:barChart>
      <c:catAx>
        <c:axId val="56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4831"/>
        <c:crosses val="autoZero"/>
        <c:auto val="1"/>
        <c:lblOffset val="100"/>
        <c:noMultiLvlLbl val="0"/>
      </c:catAx>
      <c:valAx>
        <c:axId val="5074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3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4237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57150</xdr:rowOff>
    </xdr:from>
    <xdr:to>
      <xdr:col>8</xdr:col>
      <xdr:colOff>0</xdr:colOff>
      <xdr:row>71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334375"/>
          <a:ext cx="46101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
 4/26/06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3</xdr:row>
      <xdr:rowOff>114300</xdr:rowOff>
    </xdr:from>
    <xdr:to>
      <xdr:col>18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95325" y="742950"/>
        <a:ext cx="6096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21</xdr:row>
      <xdr:rowOff>9525</xdr:rowOff>
    </xdr:from>
    <xdr:to>
      <xdr:col>18</xdr:col>
      <xdr:colOff>314325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695325" y="3552825"/>
        <a:ext cx="60960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304800</xdr:colOff>
      <xdr:row>38</xdr:row>
      <xdr:rowOff>57150</xdr:rowOff>
    </xdr:from>
    <xdr:to>
      <xdr:col>18</xdr:col>
      <xdr:colOff>295275</xdr:colOff>
      <xdr:row>56</xdr:row>
      <xdr:rowOff>85725</xdr:rowOff>
    </xdr:to>
    <xdr:graphicFrame>
      <xdr:nvGraphicFramePr>
        <xdr:cNvPr id="3" name="Chart 3"/>
        <xdr:cNvGraphicFramePr/>
      </xdr:nvGraphicFramePr>
      <xdr:xfrm>
        <a:off x="685800" y="6353175"/>
        <a:ext cx="608647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276225</xdr:colOff>
      <xdr:row>3</xdr:row>
      <xdr:rowOff>114300</xdr:rowOff>
    </xdr:from>
    <xdr:to>
      <xdr:col>29</xdr:col>
      <xdr:colOff>276225</xdr:colOff>
      <xdr:row>20</xdr:row>
      <xdr:rowOff>9525</xdr:rowOff>
    </xdr:to>
    <xdr:graphicFrame>
      <xdr:nvGraphicFramePr>
        <xdr:cNvPr id="4" name="Chart 4"/>
        <xdr:cNvGraphicFramePr/>
      </xdr:nvGraphicFramePr>
      <xdr:xfrm>
        <a:off x="7362825" y="742950"/>
        <a:ext cx="609600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266700</xdr:colOff>
      <xdr:row>21</xdr:row>
      <xdr:rowOff>9525</xdr:rowOff>
    </xdr:from>
    <xdr:to>
      <xdr:col>29</xdr:col>
      <xdr:colOff>276225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7353300" y="3552825"/>
        <a:ext cx="61055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276225</xdr:colOff>
      <xdr:row>38</xdr:row>
      <xdr:rowOff>57150</xdr:rowOff>
    </xdr:from>
    <xdr:to>
      <xdr:col>29</xdr:col>
      <xdr:colOff>285750</xdr:colOff>
      <xdr:row>56</xdr:row>
      <xdr:rowOff>85725</xdr:rowOff>
    </xdr:to>
    <xdr:graphicFrame>
      <xdr:nvGraphicFramePr>
        <xdr:cNvPr id="6" name="Chart 6"/>
        <xdr:cNvGraphicFramePr/>
      </xdr:nvGraphicFramePr>
      <xdr:xfrm>
        <a:off x="7362825" y="6353175"/>
        <a:ext cx="610552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2247900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95500"/>
          <a:ext cx="23717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2247900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238375"/>
          <a:ext cx="23717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10</xdr:col>
      <xdr:colOff>142875</xdr:colOff>
      <xdr:row>5</xdr:row>
      <xdr:rowOff>19050</xdr:rowOff>
    </xdr:from>
    <xdr:to>
      <xdr:col>19</xdr:col>
      <xdr:colOff>438150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5924550" y="866775"/>
        <a:ext cx="59531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142875</xdr:colOff>
      <xdr:row>23</xdr:row>
      <xdr:rowOff>0</xdr:rowOff>
    </xdr:from>
    <xdr:to>
      <xdr:col>19</xdr:col>
      <xdr:colOff>419100</xdr:colOff>
      <xdr:row>39</xdr:row>
      <xdr:rowOff>76200</xdr:rowOff>
    </xdr:to>
    <xdr:graphicFrame>
      <xdr:nvGraphicFramePr>
        <xdr:cNvPr id="3" name="Chart 3"/>
        <xdr:cNvGraphicFramePr/>
      </xdr:nvGraphicFramePr>
      <xdr:xfrm>
        <a:off x="5924550" y="3409950"/>
        <a:ext cx="59340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152400</xdr:colOff>
      <xdr:row>39</xdr:row>
      <xdr:rowOff>152400</xdr:rowOff>
    </xdr:from>
    <xdr:to>
      <xdr:col>19</xdr:col>
      <xdr:colOff>428625</xdr:colOff>
      <xdr:row>56</xdr:row>
      <xdr:rowOff>47625</xdr:rowOff>
    </xdr:to>
    <xdr:graphicFrame>
      <xdr:nvGraphicFramePr>
        <xdr:cNvPr id="4" name="Chart 4"/>
        <xdr:cNvGraphicFramePr/>
      </xdr:nvGraphicFramePr>
      <xdr:xfrm>
        <a:off x="5934075" y="6153150"/>
        <a:ext cx="59340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161925</xdr:colOff>
      <xdr:row>5</xdr:row>
      <xdr:rowOff>28575</xdr:rowOff>
    </xdr:from>
    <xdr:to>
      <xdr:col>30</xdr:col>
      <xdr:colOff>19050</xdr:colOff>
      <xdr:row>22</xdr:row>
      <xdr:rowOff>114300</xdr:rowOff>
    </xdr:to>
    <xdr:graphicFrame>
      <xdr:nvGraphicFramePr>
        <xdr:cNvPr id="5" name="Chart 5"/>
        <xdr:cNvGraphicFramePr/>
      </xdr:nvGraphicFramePr>
      <xdr:xfrm>
        <a:off x="12211050" y="876300"/>
        <a:ext cx="5953125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161925</xdr:colOff>
      <xdr:row>23</xdr:row>
      <xdr:rowOff>0</xdr:rowOff>
    </xdr:from>
    <xdr:to>
      <xdr:col>30</xdr:col>
      <xdr:colOff>0</xdr:colOff>
      <xdr:row>39</xdr:row>
      <xdr:rowOff>76200</xdr:rowOff>
    </xdr:to>
    <xdr:graphicFrame>
      <xdr:nvGraphicFramePr>
        <xdr:cNvPr id="6" name="Chart 6"/>
        <xdr:cNvGraphicFramePr/>
      </xdr:nvGraphicFramePr>
      <xdr:xfrm>
        <a:off x="12211050" y="3409950"/>
        <a:ext cx="59340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161925</xdr:colOff>
      <xdr:row>39</xdr:row>
      <xdr:rowOff>152400</xdr:rowOff>
    </xdr:from>
    <xdr:to>
      <xdr:col>30</xdr:col>
      <xdr:colOff>123825</xdr:colOff>
      <xdr:row>56</xdr:row>
      <xdr:rowOff>57150</xdr:rowOff>
    </xdr:to>
    <xdr:graphicFrame>
      <xdr:nvGraphicFramePr>
        <xdr:cNvPr id="7" name="Chart 7"/>
        <xdr:cNvGraphicFramePr/>
      </xdr:nvGraphicFramePr>
      <xdr:xfrm>
        <a:off x="12211050" y="6153150"/>
        <a:ext cx="60579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152400</xdr:rowOff>
    </xdr:from>
    <xdr:to>
      <xdr:col>20</xdr:col>
      <xdr:colOff>542925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7486650" y="781050"/>
        <a:ext cx="71247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20</xdr:row>
      <xdr:rowOff>76200</xdr:rowOff>
    </xdr:from>
    <xdr:to>
      <xdr:col>20</xdr:col>
      <xdr:colOff>581025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7496175" y="3238500"/>
        <a:ext cx="71532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123825</xdr:colOff>
      <xdr:row>36</xdr:row>
      <xdr:rowOff>95250</xdr:rowOff>
    </xdr:from>
    <xdr:to>
      <xdr:col>20</xdr:col>
      <xdr:colOff>571500</xdr:colOff>
      <xdr:row>53</xdr:row>
      <xdr:rowOff>38100</xdr:rowOff>
    </xdr:to>
    <xdr:graphicFrame>
      <xdr:nvGraphicFramePr>
        <xdr:cNvPr id="3" name="Chart 3"/>
        <xdr:cNvGraphicFramePr/>
      </xdr:nvGraphicFramePr>
      <xdr:xfrm>
        <a:off x="7496175" y="5791200"/>
        <a:ext cx="71437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85725</xdr:rowOff>
    </xdr:from>
    <xdr:to>
      <xdr:col>22</xdr:col>
      <xdr:colOff>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7391400" y="714375"/>
        <a:ext cx="70199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38100</xdr:rowOff>
    </xdr:from>
    <xdr:to>
      <xdr:col>21</xdr:col>
      <xdr:colOff>323850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7372350" y="3362325"/>
        <a:ext cx="70104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37</xdr:row>
      <xdr:rowOff>57150</xdr:rowOff>
    </xdr:from>
    <xdr:to>
      <xdr:col>21</xdr:col>
      <xdr:colOff>333375</xdr:colOff>
      <xdr:row>52</xdr:row>
      <xdr:rowOff>123825</xdr:rowOff>
    </xdr:to>
    <xdr:graphicFrame>
      <xdr:nvGraphicFramePr>
        <xdr:cNvPr id="3" name="Chart 3"/>
        <xdr:cNvGraphicFramePr/>
      </xdr:nvGraphicFramePr>
      <xdr:xfrm>
        <a:off x="7381875" y="5972175"/>
        <a:ext cx="701040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NRS5\LOCALS~1\TEMP\PAR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ART2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ART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lum005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lum500intr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ART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 3-schools"/>
      <sheetName val="Part 3-SchoolswCharts"/>
    </sheetNames>
    <sheetDataSet>
      <sheetData sheetId="0">
        <row r="17">
          <cell r="C17">
            <v>3</v>
          </cell>
        </row>
        <row r="26">
          <cell r="C26">
            <v>3</v>
          </cell>
        </row>
        <row r="41">
          <cell r="C41">
            <v>0</v>
          </cell>
          <cell r="F41">
            <v>3</v>
          </cell>
        </row>
        <row r="61">
          <cell r="C61">
            <v>0</v>
          </cell>
          <cell r="F61">
            <v>3</v>
          </cell>
        </row>
        <row r="75">
          <cell r="C75">
            <v>3</v>
          </cell>
          <cell r="F75">
            <v>0</v>
          </cell>
          <cell r="I75">
            <v>0</v>
          </cell>
        </row>
        <row r="84">
          <cell r="C84">
            <v>3</v>
          </cell>
          <cell r="F84">
            <v>0</v>
          </cell>
          <cell r="I8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1997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85</v>
          </cell>
          <cell r="D11">
            <v>0.1501766784452297</v>
          </cell>
          <cell r="E11">
            <v>0.1501766784452297</v>
          </cell>
        </row>
        <row r="12">
          <cell r="B12" t="str">
            <v>    Yes, Part Time</v>
          </cell>
          <cell r="C12">
            <v>84</v>
          </cell>
          <cell r="D12">
            <v>0.14840989399293286</v>
          </cell>
          <cell r="E12">
            <v>0.14840989399293286</v>
          </cell>
        </row>
        <row r="13">
          <cell r="B13" t="str">
            <v>    No</v>
          </cell>
          <cell r="C13">
            <v>397</v>
          </cell>
          <cell r="D13">
            <v>0.7014134275618374</v>
          </cell>
          <cell r="E13">
            <v>0.7014134275618374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6">
          <cell r="B16" t="str">
            <v>The remaining questions in Part II were to be answered only by respondents who had enrolled in a college or university since receiving their degree.</v>
          </cell>
          <cell r="C16">
            <v>169</v>
          </cell>
          <cell r="D16">
            <v>1</v>
          </cell>
        </row>
        <row r="17">
          <cell r="A17" t="str">
            <v>11.</v>
          </cell>
          <cell r="B17" t="str">
            <v>Pursuing or Completed Another Degree?</v>
          </cell>
        </row>
        <row r="18">
          <cell r="B18" t="str">
            <v>    Associate's</v>
          </cell>
          <cell r="C18">
            <v>0</v>
          </cell>
          <cell r="D18">
            <v>0</v>
          </cell>
          <cell r="E18">
            <v>0</v>
          </cell>
        </row>
        <row r="19">
          <cell r="B19" t="str">
            <v>    Second Bachelor's</v>
          </cell>
          <cell r="C19">
            <v>5</v>
          </cell>
          <cell r="D19">
            <v>0.029585798816568046</v>
          </cell>
          <cell r="E19">
            <v>0.03424657534246575</v>
          </cell>
        </row>
        <row r="20">
          <cell r="B20" t="str">
            <v>    Academic Master's (MA, MS, MEd, etc)</v>
          </cell>
          <cell r="C20">
            <v>85</v>
          </cell>
          <cell r="D20">
            <v>0.5029585798816568</v>
          </cell>
          <cell r="E20">
            <v>0.5821917808219178</v>
          </cell>
        </row>
        <row r="21">
          <cell r="B21" t="str">
            <v>    Prof. Master's or Ed Specialist</v>
          </cell>
          <cell r="C21">
            <v>47</v>
          </cell>
          <cell r="D21">
            <v>0.2781065088757396</v>
          </cell>
          <cell r="E21">
            <v>0.3219178082191781</v>
          </cell>
        </row>
        <row r="22">
          <cell r="B22" t="str">
            <v>    Medicine (MD, OD)</v>
          </cell>
          <cell r="C22">
            <v>1</v>
          </cell>
          <cell r="D22">
            <v>0.005917159763313609</v>
          </cell>
          <cell r="E22">
            <v>0.00684931506849315</v>
          </cell>
        </row>
        <row r="23">
          <cell r="B23" t="str">
            <v>    Health Prof. (dentistry, pharmacy, etc.)</v>
          </cell>
          <cell r="C23">
            <v>2</v>
          </cell>
          <cell r="D23">
            <v>0.011834319526627219</v>
          </cell>
          <cell r="E23">
            <v>0.0136986301369863</v>
          </cell>
        </row>
        <row r="24">
          <cell r="B24" t="str">
            <v>   Theology/Divinity</v>
          </cell>
          <cell r="C24">
            <v>1</v>
          </cell>
          <cell r="D24">
            <v>0.005917159763313609</v>
          </cell>
          <cell r="E24">
            <v>0.00684931506849315</v>
          </cell>
        </row>
        <row r="25">
          <cell r="B25" t="str">
            <v>    Law (LLB, JD)</v>
          </cell>
          <cell r="C25">
            <v>2</v>
          </cell>
          <cell r="D25">
            <v>0.011834319526627219</v>
          </cell>
          <cell r="E25">
            <v>0.0136986301369863</v>
          </cell>
        </row>
        <row r="26">
          <cell r="B26" t="str">
            <v>    Doctorate (PhD, EdD, DA, DBA, etc.)</v>
          </cell>
          <cell r="C26">
            <v>1</v>
          </cell>
          <cell r="D26">
            <v>0.005917159763313609</v>
          </cell>
          <cell r="E26">
            <v>0.00684931506849315</v>
          </cell>
        </row>
        <row r="27">
          <cell r="B27" t="str">
            <v>    Other</v>
          </cell>
          <cell r="C27">
            <v>2</v>
          </cell>
          <cell r="D27">
            <v>0.011834319526627219</v>
          </cell>
          <cell r="E27">
            <v>0.0136986301369863</v>
          </cell>
        </row>
        <row r="28">
          <cell r="B28" t="str">
            <v>    No Response</v>
          </cell>
          <cell r="C28">
            <v>23</v>
          </cell>
          <cell r="D28">
            <v>0.13609467455621302</v>
          </cell>
          <cell r="E28" t="str">
            <v>--  </v>
          </cell>
        </row>
        <row r="29">
          <cell r="A29" t="str">
            <v>12.</v>
          </cell>
          <cell r="B29" t="str">
            <v>How Well Bach. Degree Prepared You</v>
          </cell>
        </row>
        <row r="30">
          <cell r="B30" t="str">
            <v>for Additional Degree</v>
          </cell>
        </row>
        <row r="31">
          <cell r="B31" t="str">
            <v>    Very Well</v>
          </cell>
          <cell r="C31">
            <v>41</v>
          </cell>
          <cell r="D31">
            <v>0.24260355029585798</v>
          </cell>
          <cell r="E31">
            <v>0.2847222222222222</v>
          </cell>
        </row>
        <row r="32">
          <cell r="B32" t="str">
            <v>    Well</v>
          </cell>
          <cell r="C32">
            <v>56</v>
          </cell>
          <cell r="D32">
            <v>0.33136094674556216</v>
          </cell>
          <cell r="E32">
            <v>0.3888888888888889</v>
          </cell>
        </row>
        <row r="33">
          <cell r="B33" t="str">
            <v>    Adequately</v>
          </cell>
          <cell r="C33">
            <v>44</v>
          </cell>
          <cell r="D33">
            <v>0.2603550295857988</v>
          </cell>
          <cell r="E33">
            <v>0.3055555555555556</v>
          </cell>
        </row>
        <row r="34">
          <cell r="B34" t="str">
            <v>    Inadequately</v>
          </cell>
          <cell r="C34">
            <v>1</v>
          </cell>
          <cell r="D34">
            <v>0.005917159763313609</v>
          </cell>
          <cell r="E34">
            <v>0.006944444444444444</v>
          </cell>
        </row>
        <row r="35">
          <cell r="B35" t="str">
            <v>    Poorly</v>
          </cell>
          <cell r="C35">
            <v>1</v>
          </cell>
          <cell r="D35">
            <v>0.005917159763313609</v>
          </cell>
          <cell r="E35">
            <v>0.006944444444444444</v>
          </cell>
        </row>
        <row r="36">
          <cell r="B36" t="str">
            <v>    Very Poorly</v>
          </cell>
          <cell r="C36">
            <v>1</v>
          </cell>
          <cell r="D36">
            <v>0.005917159763313609</v>
          </cell>
          <cell r="E36">
            <v>0.006944444444444444</v>
          </cell>
        </row>
        <row r="37">
          <cell r="B37" t="str">
            <v>    No Response</v>
          </cell>
          <cell r="C37">
            <v>25</v>
          </cell>
          <cell r="D37">
            <v>0.14792899408284024</v>
          </cell>
          <cell r="E37" t="str">
            <v>--  </v>
          </cell>
        </row>
        <row r="38">
          <cell r="C38" t="str">
            <v>Male</v>
          </cell>
        </row>
        <row r="39">
          <cell r="D39" t="str">
            <v>Percent</v>
          </cell>
          <cell r="E39" t="str">
            <v>Percent</v>
          </cell>
        </row>
        <row r="40">
          <cell r="B40" t="str">
            <v>Gender Detail</v>
          </cell>
          <cell r="D40" t="str">
            <v>of Survey</v>
          </cell>
          <cell r="E40" t="str">
            <v>of Question</v>
          </cell>
        </row>
        <row r="41">
          <cell r="C41" t="str">
            <v>Number</v>
          </cell>
          <cell r="D41" t="str">
            <v>Respondents</v>
          </cell>
          <cell r="E41" t="str">
            <v>Respondents</v>
          </cell>
        </row>
        <row r="42">
          <cell r="A42" t="str">
            <v>Number of Survey Respondents</v>
          </cell>
          <cell r="C42">
            <v>185</v>
          </cell>
          <cell r="D42">
            <v>1</v>
          </cell>
        </row>
        <row r="43">
          <cell r="A43" t="str">
            <v>10.</v>
          </cell>
          <cell r="B43" t="str">
            <v>Enrolled in College or University</v>
          </cell>
        </row>
        <row r="44">
          <cell r="B44" t="str">
            <v>Since Degree?</v>
          </cell>
        </row>
        <row r="45">
          <cell r="B45" t="str">
            <v>    Yes, Full Time</v>
          </cell>
          <cell r="C45">
            <v>24</v>
          </cell>
          <cell r="D45">
            <v>0.12972972972972974</v>
          </cell>
          <cell r="E45">
            <v>0.12972972972972974</v>
          </cell>
        </row>
        <row r="46">
          <cell r="B46" t="str">
            <v>    Yes, Part Time</v>
          </cell>
          <cell r="C46">
            <v>33</v>
          </cell>
          <cell r="D46">
            <v>0.1783783783783784</v>
          </cell>
          <cell r="E46">
            <v>0.1783783783783784</v>
          </cell>
        </row>
        <row r="47">
          <cell r="B47" t="str">
            <v>    No</v>
          </cell>
          <cell r="C47">
            <v>128</v>
          </cell>
          <cell r="D47">
            <v>0.6918918918918919</v>
          </cell>
          <cell r="E47">
            <v>0.6918918918918919</v>
          </cell>
        </row>
        <row r="48">
          <cell r="B48" t="str">
            <v>    No Response</v>
          </cell>
          <cell r="C48">
            <v>0</v>
          </cell>
          <cell r="D48">
            <v>0</v>
          </cell>
          <cell r="E48" t="str">
            <v>--  </v>
          </cell>
          <cell r="F48">
            <v>0</v>
          </cell>
        </row>
        <row r="50">
          <cell r="A50" t="str">
            <v>Southern Illinois University Edwardsville</v>
          </cell>
        </row>
        <row r="51">
          <cell r="A51" t="str">
            <v>Survey of 1997 Baccalaureate Graduates -- One Year Out</v>
          </cell>
        </row>
        <row r="52">
          <cell r="A52" t="str">
            <v>Survey Responses  --  Part II</v>
          </cell>
        </row>
        <row r="53">
          <cell r="A53" t="str">
            <v>Education Questions</v>
          </cell>
        </row>
        <row r="54">
          <cell r="C54" t="str">
            <v>Male</v>
          </cell>
        </row>
        <row r="55">
          <cell r="D55" t="str">
            <v>Percent</v>
          </cell>
          <cell r="E55" t="str">
            <v>Percent</v>
          </cell>
        </row>
        <row r="56">
          <cell r="B56" t="str">
            <v>Gender Detail</v>
          </cell>
          <cell r="D56" t="str">
            <v>of Survey</v>
          </cell>
          <cell r="E56" t="str">
            <v>of Question</v>
          </cell>
        </row>
        <row r="57">
          <cell r="C57" t="str">
            <v>Number</v>
          </cell>
          <cell r="D57" t="str">
            <v>Respondents</v>
          </cell>
          <cell r="E57" t="str">
            <v>Respondents</v>
          </cell>
        </row>
        <row r="59">
          <cell r="B59" t="str">
            <v>The remaining questions in Part II were to be answered only by respondents who had enrolled in a college or university since receiving their degree.</v>
          </cell>
          <cell r="C59">
            <v>57</v>
          </cell>
          <cell r="D59">
            <v>1</v>
          </cell>
          <cell r="F59">
            <v>112</v>
          </cell>
          <cell r="G59">
            <v>1</v>
          </cell>
        </row>
        <row r="60">
          <cell r="A60" t="str">
            <v>11.</v>
          </cell>
          <cell r="B60" t="str">
            <v>Pursuing or Completed Another Degree?</v>
          </cell>
        </row>
        <row r="61">
          <cell r="B61" t="str">
            <v>    Associate's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    Second Bachelor's</v>
          </cell>
          <cell r="C62">
            <v>2</v>
          </cell>
          <cell r="D62">
            <v>0.03508771929824561</v>
          </cell>
          <cell r="E62">
            <v>0.041666666666666664</v>
          </cell>
          <cell r="F62">
            <v>3</v>
          </cell>
          <cell r="G62">
            <v>0.026785714285714284</v>
          </cell>
          <cell r="H62">
            <v>0.030612244897959183</v>
          </cell>
        </row>
        <row r="63">
          <cell r="B63" t="str">
            <v>    Academic Master's (MA, MS, MEd, etc)</v>
          </cell>
          <cell r="C63">
            <v>28</v>
          </cell>
          <cell r="D63">
            <v>0.49122807017543857</v>
          </cell>
          <cell r="E63">
            <v>0.5833333333333334</v>
          </cell>
          <cell r="F63">
            <v>57</v>
          </cell>
          <cell r="G63">
            <v>0.5089285714285714</v>
          </cell>
          <cell r="H63">
            <v>0.5816326530612245</v>
          </cell>
        </row>
        <row r="64">
          <cell r="B64" t="str">
            <v>    Prof. Master's of Ed Specialist</v>
          </cell>
          <cell r="C64">
            <v>16</v>
          </cell>
          <cell r="D64">
            <v>0.2807017543859649</v>
          </cell>
          <cell r="E64">
            <v>0.3333333333333333</v>
          </cell>
          <cell r="F64">
            <v>31</v>
          </cell>
          <cell r="G64">
            <v>0.2767857142857143</v>
          </cell>
          <cell r="H64">
            <v>0.3163265306122449</v>
          </cell>
        </row>
        <row r="65">
          <cell r="B65" t="str">
            <v>    Medicine (MD, OD)</v>
          </cell>
          <cell r="C65">
            <v>0</v>
          </cell>
          <cell r="D65">
            <v>0</v>
          </cell>
          <cell r="E65">
            <v>0</v>
          </cell>
          <cell r="F65">
            <v>1</v>
          </cell>
          <cell r="G65">
            <v>0.008928571428571428</v>
          </cell>
          <cell r="H65">
            <v>0.01020408163265306</v>
          </cell>
        </row>
        <row r="66">
          <cell r="B66" t="str">
            <v>    Health Prof. (dentistry, pharmacy, etc.)</v>
          </cell>
          <cell r="C66">
            <v>0</v>
          </cell>
          <cell r="D66">
            <v>0</v>
          </cell>
          <cell r="E66">
            <v>0</v>
          </cell>
          <cell r="F66">
            <v>2</v>
          </cell>
          <cell r="G66">
            <v>0.017857142857142856</v>
          </cell>
          <cell r="H66">
            <v>0.02040816326530612</v>
          </cell>
        </row>
        <row r="67">
          <cell r="B67" t="str">
            <v>   Theology/Divinity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0.008928571428571428</v>
          </cell>
          <cell r="H67">
            <v>0.01020408163265306</v>
          </cell>
        </row>
        <row r="68">
          <cell r="B68" t="str">
            <v>    Law (LLB, JD)</v>
          </cell>
          <cell r="C68">
            <v>1</v>
          </cell>
          <cell r="D68">
            <v>0.017543859649122806</v>
          </cell>
          <cell r="E68">
            <v>0.020833333333333332</v>
          </cell>
          <cell r="F68">
            <v>1</v>
          </cell>
          <cell r="G68">
            <v>0.008928571428571428</v>
          </cell>
          <cell r="H68">
            <v>0.01020408163265306</v>
          </cell>
        </row>
        <row r="69">
          <cell r="B69" t="str">
            <v>    Doctorate (PhD, EdD, DA, DBA, etc.)</v>
          </cell>
          <cell r="C69">
            <v>1</v>
          </cell>
          <cell r="D69">
            <v>0.017543859649122806</v>
          </cell>
          <cell r="E69">
            <v>0.020833333333333332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    Other</v>
          </cell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0.017857142857142856</v>
          </cell>
          <cell r="H70">
            <v>0.02040816326530612</v>
          </cell>
        </row>
        <row r="71">
          <cell r="B71" t="str">
            <v>    No Response</v>
          </cell>
          <cell r="C71">
            <v>9</v>
          </cell>
          <cell r="D71">
            <v>0.15789473684210525</v>
          </cell>
          <cell r="E71" t="str">
            <v>--  </v>
          </cell>
          <cell r="F71">
            <v>14</v>
          </cell>
          <cell r="G71">
            <v>0.125</v>
          </cell>
          <cell r="H71" t="str">
            <v>--  </v>
          </cell>
        </row>
        <row r="72">
          <cell r="A72" t="str">
            <v>12.</v>
          </cell>
          <cell r="B72" t="str">
            <v>How Well Bach. Degree Prepared You</v>
          </cell>
        </row>
        <row r="73">
          <cell r="B73" t="str">
            <v>For Additional Degree</v>
          </cell>
        </row>
        <row r="74">
          <cell r="B74" t="str">
            <v>    Very Well</v>
          </cell>
          <cell r="C74">
            <v>16</v>
          </cell>
          <cell r="D74">
            <v>0.2807017543859649</v>
          </cell>
          <cell r="E74">
            <v>0.3404255319148936</v>
          </cell>
          <cell r="F74">
            <v>25</v>
          </cell>
          <cell r="G74">
            <v>0.22321428571428573</v>
          </cell>
          <cell r="H74">
            <v>0.25773195876288657</v>
          </cell>
        </row>
        <row r="75">
          <cell r="B75" t="str">
            <v>    Well</v>
          </cell>
          <cell r="C75">
            <v>14</v>
          </cell>
          <cell r="D75">
            <v>0.24561403508771928</v>
          </cell>
          <cell r="E75">
            <v>0.2978723404255319</v>
          </cell>
          <cell r="F75">
            <v>42</v>
          </cell>
          <cell r="G75">
            <v>0.375</v>
          </cell>
          <cell r="H75">
            <v>0.4329896907216495</v>
          </cell>
        </row>
        <row r="76">
          <cell r="B76" t="str">
            <v>    Adequately</v>
          </cell>
          <cell r="C76">
            <v>16</v>
          </cell>
          <cell r="D76">
            <v>0.2807017543859649</v>
          </cell>
          <cell r="E76">
            <v>0.3404255319148936</v>
          </cell>
          <cell r="F76">
            <v>28</v>
          </cell>
          <cell r="G76">
            <v>0.25</v>
          </cell>
          <cell r="H76">
            <v>0.28865979381443296</v>
          </cell>
        </row>
        <row r="77">
          <cell r="B77" t="str">
            <v>    Inadequately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G77">
            <v>0.008928571428571428</v>
          </cell>
          <cell r="H77">
            <v>0.010309278350515464</v>
          </cell>
        </row>
        <row r="78">
          <cell r="B78" t="str">
            <v>    Poorly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G78">
            <v>0.008928571428571428</v>
          </cell>
          <cell r="H78">
            <v>0.010309278350515464</v>
          </cell>
        </row>
        <row r="79">
          <cell r="B79" t="str">
            <v>    Very Poorly</v>
          </cell>
          <cell r="C79">
            <v>1</v>
          </cell>
          <cell r="D79">
            <v>0.017543859649122806</v>
          </cell>
          <cell r="E79">
            <v>0.02127659574468085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    No Response</v>
          </cell>
          <cell r="C80">
            <v>10</v>
          </cell>
          <cell r="D80">
            <v>0.17543859649122806</v>
          </cell>
          <cell r="E80" t="str">
            <v>--  </v>
          </cell>
          <cell r="F80">
            <v>15</v>
          </cell>
          <cell r="G80">
            <v>0.13392857142857142</v>
          </cell>
          <cell r="H80" t="str">
            <v>--  </v>
          </cell>
        </row>
        <row r="81">
          <cell r="C81" t="str">
            <v>White, Non-Hispanic</v>
          </cell>
          <cell r="F81" t="str">
            <v>Black, Non-Hispanic</v>
          </cell>
        </row>
        <row r="82">
          <cell r="D82" t="str">
            <v>Percent</v>
          </cell>
          <cell r="E82" t="str">
            <v>Percent</v>
          </cell>
          <cell r="G82" t="str">
            <v>Percent</v>
          </cell>
          <cell r="H82" t="str">
            <v>Percent</v>
          </cell>
        </row>
        <row r="83">
          <cell r="B83" t="str">
            <v>Race/Ethnic Detail</v>
          </cell>
          <cell r="D83" t="str">
            <v>of Survey</v>
          </cell>
          <cell r="E83" t="str">
            <v>of Question</v>
          </cell>
          <cell r="G83" t="str">
            <v>of Survey</v>
          </cell>
          <cell r="H83" t="str">
            <v>of Question</v>
          </cell>
        </row>
        <row r="84">
          <cell r="C84" t="str">
            <v>Number</v>
          </cell>
          <cell r="D84" t="str">
            <v>Respondents</v>
          </cell>
          <cell r="E84" t="str">
            <v>Respondents</v>
          </cell>
          <cell r="F84" t="str">
            <v>Number</v>
          </cell>
          <cell r="G84" t="str">
            <v>Respondents</v>
          </cell>
          <cell r="H84" t="str">
            <v>Respondents</v>
          </cell>
        </row>
        <row r="87">
          <cell r="A87" t="str">
            <v>10. </v>
          </cell>
          <cell r="B87" t="str">
            <v>Enrolled in College or University</v>
          </cell>
        </row>
        <row r="88">
          <cell r="B88" t="str">
            <v>Since Degree?</v>
          </cell>
        </row>
        <row r="89">
          <cell r="B89" t="str">
            <v>  Yes, Full Time</v>
          </cell>
          <cell r="C89">
            <v>81</v>
          </cell>
          <cell r="D89">
            <v>0.16071428571428573</v>
          </cell>
          <cell r="E89">
            <v>0.16071428571428573</v>
          </cell>
          <cell r="F89">
            <v>2</v>
          </cell>
          <cell r="G89">
            <v>0.047619047619047616</v>
          </cell>
          <cell r="H89">
            <v>0.047619047619047616</v>
          </cell>
          <cell r="I89">
            <v>2</v>
          </cell>
          <cell r="J89">
            <v>0.1</v>
          </cell>
          <cell r="K89">
            <v>0.1</v>
          </cell>
        </row>
        <row r="90">
          <cell r="B90" t="str">
            <v>  Yes, Part Time</v>
          </cell>
          <cell r="C90">
            <v>73</v>
          </cell>
          <cell r="D90">
            <v>0.14484126984126985</v>
          </cell>
          <cell r="E90">
            <v>0.14484126984126985</v>
          </cell>
          <cell r="F90">
            <v>8</v>
          </cell>
          <cell r="G90">
            <v>0.19047619047619047</v>
          </cell>
          <cell r="H90">
            <v>0.19047619047619047</v>
          </cell>
          <cell r="I90">
            <v>3</v>
          </cell>
          <cell r="J90">
            <v>0.15</v>
          </cell>
          <cell r="K90">
            <v>0.15</v>
          </cell>
        </row>
        <row r="91">
          <cell r="B91" t="str">
            <v>  No</v>
          </cell>
          <cell r="C91">
            <v>350</v>
          </cell>
          <cell r="D91">
            <v>0.6944444444444444</v>
          </cell>
          <cell r="E91">
            <v>0.6944444444444444</v>
          </cell>
          <cell r="F91">
            <v>32</v>
          </cell>
          <cell r="G91">
            <v>0.7619047619047619</v>
          </cell>
          <cell r="H91">
            <v>0.7619047619047619</v>
          </cell>
          <cell r="I91">
            <v>15</v>
          </cell>
          <cell r="J91">
            <v>0.75</v>
          </cell>
          <cell r="K91">
            <v>0.75</v>
          </cell>
        </row>
        <row r="92">
          <cell r="B92" t="str">
            <v>  No Response</v>
          </cell>
          <cell r="C92">
            <v>0</v>
          </cell>
          <cell r="D92">
            <v>0</v>
          </cell>
          <cell r="E92" t="str">
            <v>--  </v>
          </cell>
          <cell r="F92">
            <v>0</v>
          </cell>
          <cell r="G92">
            <v>0</v>
          </cell>
          <cell r="H92" t="str">
            <v>--  </v>
          </cell>
          <cell r="I92">
            <v>0</v>
          </cell>
          <cell r="J92">
            <v>0</v>
          </cell>
          <cell r="K92" t="str">
            <v>--  </v>
          </cell>
        </row>
        <row r="95">
          <cell r="A95" t="str">
            <v>Southern Illinois University Edwardsville</v>
          </cell>
          <cell r="K95" t="str">
            <v>Page II-3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II</v>
          </cell>
        </row>
        <row r="98">
          <cell r="A98" t="str">
            <v>Education Questions</v>
          </cell>
        </row>
        <row r="99">
          <cell r="C99" t="str">
            <v>White, Non-Hispanic</v>
          </cell>
          <cell r="F99" t="str">
            <v>Black, Non-Hispanic</v>
          </cell>
          <cell r="I99" t="str">
            <v>Other *</v>
          </cell>
        </row>
        <row r="100">
          <cell r="D100" t="str">
            <v>Percent</v>
          </cell>
          <cell r="E100" t="str">
            <v>Percent</v>
          </cell>
          <cell r="G100" t="str">
            <v>Percent</v>
          </cell>
          <cell r="H100" t="str">
            <v>Percent</v>
          </cell>
          <cell r="J100" t="str">
            <v>Percent</v>
          </cell>
          <cell r="K100" t="str">
            <v>Percent</v>
          </cell>
        </row>
        <row r="101">
          <cell r="B101" t="str">
            <v>Race/Ethnic Detail</v>
          </cell>
          <cell r="D101" t="str">
            <v>of Survey</v>
          </cell>
          <cell r="E101" t="str">
            <v>of Question</v>
          </cell>
          <cell r="G101" t="str">
            <v>of Survey</v>
          </cell>
          <cell r="H101" t="str">
            <v>of Question</v>
          </cell>
          <cell r="J101" t="str">
            <v>of Survey</v>
          </cell>
          <cell r="K101" t="str">
            <v>of Question</v>
          </cell>
        </row>
        <row r="102">
          <cell r="C102" t="str">
            <v>Number</v>
          </cell>
          <cell r="D102" t="str">
            <v>Respondents</v>
          </cell>
          <cell r="E102" t="str">
            <v>Respondents</v>
          </cell>
          <cell r="F102" t="str">
            <v>Number</v>
          </cell>
          <cell r="G102" t="str">
            <v>Respondents</v>
          </cell>
          <cell r="H102" t="str">
            <v>Respondents</v>
          </cell>
          <cell r="I102" t="str">
            <v>Number</v>
          </cell>
          <cell r="J102" t="str">
            <v>Respondents</v>
          </cell>
          <cell r="K102" t="str">
            <v>Respondents</v>
          </cell>
        </row>
        <row r="104">
          <cell r="B104" t="str">
            <v>The remaining questions in Part II were to be answered only by respondents who had enrolled in a college or university since receiving their degree.</v>
          </cell>
          <cell r="C104">
            <v>154</v>
          </cell>
          <cell r="D104">
            <v>1</v>
          </cell>
          <cell r="F104">
            <v>10</v>
          </cell>
          <cell r="G104">
            <v>1</v>
          </cell>
          <cell r="I104">
            <v>5</v>
          </cell>
          <cell r="J104">
            <v>1</v>
          </cell>
        </row>
        <row r="105">
          <cell r="A105" t="str">
            <v>11.</v>
          </cell>
          <cell r="B105" t="str">
            <v>Pursuing or Completed Another Degree?</v>
          </cell>
        </row>
        <row r="106">
          <cell r="B106" t="str">
            <v>    Associate's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    Second Bachelor's</v>
          </cell>
          <cell r="C107">
            <v>5</v>
          </cell>
          <cell r="D107">
            <v>0.032467532467532464</v>
          </cell>
          <cell r="E107">
            <v>0.03731343283582089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    Academic Master's (MA, MS, MEd, etc)</v>
          </cell>
          <cell r="C108">
            <v>79</v>
          </cell>
          <cell r="D108">
            <v>0.512987012987013</v>
          </cell>
          <cell r="E108">
            <v>0.5895522388059702</v>
          </cell>
          <cell r="F108">
            <v>4</v>
          </cell>
          <cell r="G108">
            <v>0.4</v>
          </cell>
          <cell r="H108">
            <v>0.5714285714285714</v>
          </cell>
          <cell r="I108">
            <v>2</v>
          </cell>
          <cell r="J108">
            <v>0.4</v>
          </cell>
          <cell r="K108">
            <v>0.4</v>
          </cell>
        </row>
        <row r="109">
          <cell r="B109" t="str">
            <v>    Prof. Master's of Ed Specialist</v>
          </cell>
          <cell r="C109">
            <v>41</v>
          </cell>
          <cell r="D109">
            <v>0.2662337662337662</v>
          </cell>
          <cell r="E109">
            <v>0.30597014925373134</v>
          </cell>
          <cell r="F109">
            <v>3</v>
          </cell>
          <cell r="G109">
            <v>0.3</v>
          </cell>
          <cell r="H109">
            <v>0.42857142857142855</v>
          </cell>
          <cell r="I109">
            <v>3</v>
          </cell>
          <cell r="J109">
            <v>0.6</v>
          </cell>
          <cell r="K109">
            <v>0.6</v>
          </cell>
        </row>
        <row r="110">
          <cell r="B110" t="str">
            <v>    Medicine (MD, OD)</v>
          </cell>
          <cell r="C110">
            <v>1</v>
          </cell>
          <cell r="D110">
            <v>0.006493506493506494</v>
          </cell>
          <cell r="E110">
            <v>0.007462686567164179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    Health Prof. (dentistry, pharmacy, etc.)</v>
          </cell>
          <cell r="C111">
            <v>2</v>
          </cell>
          <cell r="D111">
            <v>0.012987012987012988</v>
          </cell>
          <cell r="E111">
            <v>0.014925373134328358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   Theology/Divinity</v>
          </cell>
          <cell r="C112">
            <v>1</v>
          </cell>
          <cell r="D112">
            <v>0.006493506493506494</v>
          </cell>
          <cell r="E112">
            <v>0.007462686567164179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    Law (LLB, JD)</v>
          </cell>
          <cell r="C113">
            <v>2</v>
          </cell>
          <cell r="D113">
            <v>0.012987012987012988</v>
          </cell>
          <cell r="E113">
            <v>0.014925373134328358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    Doctorate (PhD, EdD, DA, DBA, etc.)</v>
          </cell>
          <cell r="C114">
            <v>1</v>
          </cell>
          <cell r="D114">
            <v>0.006493506493506494</v>
          </cell>
          <cell r="E114">
            <v>0.007462686567164179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    Other</v>
          </cell>
          <cell r="C115">
            <v>2</v>
          </cell>
          <cell r="D115">
            <v>0.012987012987012988</v>
          </cell>
          <cell r="E115">
            <v>0.014925373134328358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    No Response</v>
          </cell>
          <cell r="C116">
            <v>20</v>
          </cell>
          <cell r="D116">
            <v>0.12987012987012986</v>
          </cell>
          <cell r="E116" t="str">
            <v>--  </v>
          </cell>
          <cell r="F116">
            <v>3</v>
          </cell>
          <cell r="G116">
            <v>0.3</v>
          </cell>
          <cell r="H116" t="str">
            <v>--  </v>
          </cell>
          <cell r="I116">
            <v>0</v>
          </cell>
          <cell r="J116">
            <v>0</v>
          </cell>
          <cell r="K116" t="str">
            <v>--  </v>
          </cell>
        </row>
        <row r="117">
          <cell r="A117" t="str">
            <v>12.</v>
          </cell>
          <cell r="B117" t="str">
            <v>How Well Bach. Degree Prepared You</v>
          </cell>
        </row>
        <row r="118">
          <cell r="B118" t="str">
            <v>For Additional Degree</v>
          </cell>
        </row>
        <row r="119">
          <cell r="B119" t="str">
            <v>    Very Well</v>
          </cell>
          <cell r="C119">
            <v>38</v>
          </cell>
          <cell r="D119">
            <v>0.24675324675324675</v>
          </cell>
          <cell r="E119">
            <v>0.2878787878787879</v>
          </cell>
          <cell r="F119">
            <v>2</v>
          </cell>
          <cell r="G119">
            <v>0.2</v>
          </cell>
          <cell r="H119">
            <v>0.2857142857142857</v>
          </cell>
          <cell r="I119">
            <v>1</v>
          </cell>
          <cell r="J119">
            <v>0.2</v>
          </cell>
          <cell r="K119">
            <v>0.2</v>
          </cell>
        </row>
        <row r="120">
          <cell r="B120" t="str">
            <v>    Well</v>
          </cell>
          <cell r="C120">
            <v>54</v>
          </cell>
          <cell r="D120">
            <v>0.35064935064935066</v>
          </cell>
          <cell r="E120">
            <v>0.4090909090909091</v>
          </cell>
          <cell r="F120">
            <v>0</v>
          </cell>
          <cell r="G120">
            <v>0</v>
          </cell>
          <cell r="H120">
            <v>0</v>
          </cell>
          <cell r="I120">
            <v>2</v>
          </cell>
          <cell r="J120">
            <v>0.4</v>
          </cell>
          <cell r="K120">
            <v>0.4</v>
          </cell>
        </row>
        <row r="121">
          <cell r="B121" t="str">
            <v>    Adequately</v>
          </cell>
          <cell r="C121">
            <v>37</v>
          </cell>
          <cell r="D121">
            <v>0.24025974025974026</v>
          </cell>
          <cell r="E121">
            <v>0.2803030303030303</v>
          </cell>
          <cell r="F121">
            <v>5</v>
          </cell>
          <cell r="G121">
            <v>0.5</v>
          </cell>
          <cell r="H121">
            <v>0.7142857142857143</v>
          </cell>
          <cell r="I121">
            <v>2</v>
          </cell>
          <cell r="J121">
            <v>0.4</v>
          </cell>
          <cell r="K121">
            <v>0.4</v>
          </cell>
        </row>
        <row r="122">
          <cell r="B122" t="str">
            <v>    Inadequately</v>
          </cell>
          <cell r="C122">
            <v>1</v>
          </cell>
          <cell r="D122">
            <v>0.006493506493506494</v>
          </cell>
          <cell r="E122">
            <v>0.007575757575757576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    Poorly</v>
          </cell>
          <cell r="C123">
            <v>1</v>
          </cell>
          <cell r="D123">
            <v>0.006493506493506494</v>
          </cell>
          <cell r="E123">
            <v>0.007575757575757576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    Very Poorly</v>
          </cell>
          <cell r="C124">
            <v>1</v>
          </cell>
          <cell r="D124">
            <v>0.006493506493506494</v>
          </cell>
          <cell r="E124">
            <v>0.007575757575757576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    No Response</v>
          </cell>
          <cell r="C125">
            <v>22</v>
          </cell>
          <cell r="D125">
            <v>0.14285714285714285</v>
          </cell>
          <cell r="E125" t="str">
            <v>--  </v>
          </cell>
          <cell r="F125">
            <v>3</v>
          </cell>
          <cell r="G125">
            <v>0.3</v>
          </cell>
          <cell r="H125" t="str">
            <v>--  </v>
          </cell>
          <cell r="I125">
            <v>0</v>
          </cell>
          <cell r="J125">
            <v>0</v>
          </cell>
          <cell r="K125" t="str">
            <v>--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450</v>
          </cell>
          <cell r="D10">
            <v>0.7950530035335689</v>
          </cell>
          <cell r="E10">
            <v>0.7950530035335689</v>
          </cell>
        </row>
        <row r="11">
          <cell r="B11" t="str">
            <v>    Part-time</v>
          </cell>
          <cell r="C11">
            <v>60</v>
          </cell>
          <cell r="D11">
            <v>0.10600706713780919</v>
          </cell>
          <cell r="E11">
            <v>0.10600706713780919</v>
          </cell>
        </row>
        <row r="12">
          <cell r="B12" t="str">
            <v>    Not, but Seeking</v>
          </cell>
          <cell r="C12">
            <v>22</v>
          </cell>
          <cell r="D12">
            <v>0.038869257950530034</v>
          </cell>
          <cell r="E12">
            <v>0.038869257950530034</v>
          </cell>
        </row>
        <row r="13">
          <cell r="B13" t="str">
            <v>    Not, not Seeking</v>
          </cell>
          <cell r="C13">
            <v>34</v>
          </cell>
          <cell r="D13">
            <v>0.06007067137809187</v>
          </cell>
          <cell r="E13">
            <v>0.06007067137809187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510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273</v>
          </cell>
          <cell r="D22">
            <v>0.5352941176470588</v>
          </cell>
          <cell r="E22">
            <v>0.5796178343949044</v>
          </cell>
        </row>
        <row r="23">
          <cell r="B23" t="str">
            <v>    Missouri</v>
          </cell>
          <cell r="C23">
            <v>167</v>
          </cell>
          <cell r="D23">
            <v>0.32745098039215687</v>
          </cell>
          <cell r="E23">
            <v>0.35456475583864117</v>
          </cell>
        </row>
        <row r="24">
          <cell r="B24" t="str">
            <v>    Other</v>
          </cell>
          <cell r="C24">
            <v>31</v>
          </cell>
          <cell r="D24">
            <v>0.060784313725490195</v>
          </cell>
          <cell r="E24">
            <v>0.06581740976645435</v>
          </cell>
        </row>
        <row r="25">
          <cell r="B25" t="str">
            <v>    No Response</v>
          </cell>
          <cell r="C25">
            <v>39</v>
          </cell>
          <cell r="D25">
            <v>0.07647058823529412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20</v>
          </cell>
          <cell r="D27">
            <v>0.0392156862745098</v>
          </cell>
          <cell r="E27">
            <v>0.0392156862745098</v>
          </cell>
        </row>
        <row r="28">
          <cell r="B28" t="str">
            <v>    Business (Industrial, Commercial or Service)</v>
          </cell>
          <cell r="C28">
            <v>165</v>
          </cell>
          <cell r="D28">
            <v>0.3235294117647059</v>
          </cell>
          <cell r="E28">
            <v>0.3235294117647059</v>
          </cell>
        </row>
        <row r="29">
          <cell r="B29" t="str">
            <v>    Professional Firm (e.g., Engineering, Law)</v>
          </cell>
          <cell r="C29">
            <v>42</v>
          </cell>
          <cell r="D29">
            <v>0.08235294117647059</v>
          </cell>
          <cell r="E29">
            <v>0.08235294117647059</v>
          </cell>
        </row>
        <row r="30">
          <cell r="B30" t="str">
            <v>    College or University</v>
          </cell>
          <cell r="C30">
            <v>31</v>
          </cell>
          <cell r="D30">
            <v>0.060784313725490195</v>
          </cell>
          <cell r="E30">
            <v>0.060784313725490195</v>
          </cell>
        </row>
        <row r="31">
          <cell r="B31" t="str">
            <v>    Elementary/Secondary School</v>
          </cell>
          <cell r="C31">
            <v>91</v>
          </cell>
          <cell r="D31">
            <v>0.1784313725490196</v>
          </cell>
          <cell r="E31">
            <v>0.1784313725490196</v>
          </cell>
        </row>
        <row r="32">
          <cell r="B32" t="str">
            <v>    Health Agency (e.g. Hospital, Clinic)</v>
          </cell>
          <cell r="C32">
            <v>89</v>
          </cell>
          <cell r="D32">
            <v>0.17450980392156862</v>
          </cell>
          <cell r="E32">
            <v>0.17450980392156862</v>
          </cell>
        </row>
        <row r="33">
          <cell r="B33" t="str">
            <v>    Federal, State, or Local Government</v>
          </cell>
          <cell r="C33">
            <v>31</v>
          </cell>
          <cell r="D33">
            <v>0.060784313725490195</v>
          </cell>
          <cell r="E33">
            <v>0.060784313725490195</v>
          </cell>
        </row>
        <row r="34">
          <cell r="B34" t="str">
            <v>    Armed Services</v>
          </cell>
          <cell r="C34">
            <v>3</v>
          </cell>
          <cell r="D34">
            <v>0.0058823529411764705</v>
          </cell>
          <cell r="E34">
            <v>0.0058823529411764705</v>
          </cell>
        </row>
        <row r="35">
          <cell r="B35" t="str">
            <v>    Non-Profit (Non-Government)</v>
          </cell>
          <cell r="C35">
            <v>37</v>
          </cell>
          <cell r="D35">
            <v>0.07254901960784314</v>
          </cell>
          <cell r="E35">
            <v>0.07254901960784314</v>
          </cell>
        </row>
        <row r="36">
          <cell r="B36" t="str">
            <v>    Other</v>
          </cell>
          <cell r="C36">
            <v>1</v>
          </cell>
          <cell r="D36">
            <v>0.00196078431372549</v>
          </cell>
          <cell r="E36">
            <v>0.00196078431372549</v>
          </cell>
        </row>
        <row r="37">
          <cell r="B37" t="str">
            <v>    No Response</v>
          </cell>
          <cell r="C37">
            <v>0</v>
          </cell>
          <cell r="D37">
            <v>0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172</v>
          </cell>
          <cell r="D39">
            <v>0.33725490196078434</v>
          </cell>
          <cell r="E39">
            <v>0.33858267716535434</v>
          </cell>
        </row>
        <row r="40">
          <cell r="B40" t="str">
            <v>    Satisfied</v>
          </cell>
          <cell r="C40">
            <v>188</v>
          </cell>
          <cell r="D40">
            <v>0.3686274509803922</v>
          </cell>
          <cell r="E40">
            <v>0.3700787401574803</v>
          </cell>
        </row>
        <row r="41">
          <cell r="B41" t="str">
            <v>    Somewhat Satisfied</v>
          </cell>
          <cell r="C41">
            <v>104</v>
          </cell>
          <cell r="D41">
            <v>0.20392156862745098</v>
          </cell>
          <cell r="E41">
            <v>0.2047244094488189</v>
          </cell>
        </row>
        <row r="42">
          <cell r="B42" t="str">
            <v>    Somehat Dissatisfied</v>
          </cell>
          <cell r="C42">
            <v>21</v>
          </cell>
          <cell r="D42">
            <v>0.041176470588235294</v>
          </cell>
          <cell r="E42">
            <v>0.04133858267716536</v>
          </cell>
        </row>
        <row r="43">
          <cell r="B43" t="str">
            <v>    Dissatisfied</v>
          </cell>
          <cell r="C43">
            <v>14</v>
          </cell>
          <cell r="D43">
            <v>0.027450980392156862</v>
          </cell>
          <cell r="E43">
            <v>0.027559055118110236</v>
          </cell>
        </row>
        <row r="44">
          <cell r="B44" t="str">
            <v>    Very Dissatisfied</v>
          </cell>
          <cell r="C44">
            <v>9</v>
          </cell>
          <cell r="D44">
            <v>0.01764705882352941</v>
          </cell>
          <cell r="E44">
            <v>0.017716535433070866</v>
          </cell>
        </row>
        <row r="45">
          <cell r="B45" t="str">
            <v>    No Response</v>
          </cell>
          <cell r="C45">
            <v>2</v>
          </cell>
          <cell r="D45">
            <v>0.00392156862745098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1997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271</v>
          </cell>
          <cell r="D54">
            <v>0.5313725490196078</v>
          </cell>
          <cell r="E54">
            <v>0.5313725490196078</v>
          </cell>
        </row>
        <row r="55">
          <cell r="B55" t="str">
            <v>    Related</v>
          </cell>
          <cell r="C55">
            <v>138</v>
          </cell>
          <cell r="D55">
            <v>0.27058823529411763</v>
          </cell>
          <cell r="E55">
            <v>0.27058823529411763</v>
          </cell>
        </row>
        <row r="56">
          <cell r="B56" t="str">
            <v>    Unrelated (choice unknown)</v>
          </cell>
          <cell r="C56">
            <v>8</v>
          </cell>
          <cell r="D56">
            <v>0.01568627450980392</v>
          </cell>
          <cell r="E56">
            <v>0.01568627450980392</v>
          </cell>
        </row>
        <row r="57">
          <cell r="B57" t="str">
            <v>    Unrelated (by choice)</v>
          </cell>
          <cell r="C57">
            <v>52</v>
          </cell>
          <cell r="D57">
            <v>0.10196078431372549</v>
          </cell>
          <cell r="E57">
            <v>0.10196078431372549</v>
          </cell>
        </row>
        <row r="58">
          <cell r="A58" t="str">
            <v> </v>
          </cell>
          <cell r="B58" t="str">
            <v>    Unrelated (not by choice)</v>
          </cell>
          <cell r="C58">
            <v>41</v>
          </cell>
          <cell r="D58">
            <v>0.0803921568627451</v>
          </cell>
          <cell r="E58">
            <v>0.0803921568627451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97</v>
          </cell>
          <cell r="D61">
            <v>0.19019607843137254</v>
          </cell>
          <cell r="E61">
            <v>0.1905697445972495</v>
          </cell>
        </row>
        <row r="62">
          <cell r="B62" t="str">
            <v>    Secured Job by Graduation</v>
          </cell>
          <cell r="C62">
            <v>119</v>
          </cell>
          <cell r="D62">
            <v>0.23333333333333334</v>
          </cell>
          <cell r="E62">
            <v>0.2337917485265226</v>
          </cell>
        </row>
        <row r="63">
          <cell r="B63" t="str">
            <v>    Secured Job After Graduation (timing unknown)</v>
          </cell>
          <cell r="C63">
            <v>1</v>
          </cell>
          <cell r="D63">
            <v>0.00196078431372549</v>
          </cell>
          <cell r="E63">
            <v>0.0019646365422396855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0.09215686274509804</v>
          </cell>
          <cell r="E64">
            <v>0.09233791748526522</v>
          </cell>
        </row>
        <row r="65">
          <cell r="B65" t="str">
            <v>        1 to 3 Months After Graduation</v>
          </cell>
          <cell r="C65">
            <v>108</v>
          </cell>
          <cell r="D65">
            <v>0.21176470588235294</v>
          </cell>
          <cell r="E65">
            <v>0.21218074656188604</v>
          </cell>
        </row>
        <row r="66">
          <cell r="B66" t="str">
            <v>        3 to 6 Months After Graduation</v>
          </cell>
          <cell r="C66">
            <v>74</v>
          </cell>
          <cell r="D66">
            <v>0.1450980392156863</v>
          </cell>
          <cell r="E66">
            <v>0.14538310412573674</v>
          </cell>
        </row>
        <row r="67">
          <cell r="B67" t="str">
            <v>        6 to 9 Months After Graduation</v>
          </cell>
          <cell r="C67">
            <v>40</v>
          </cell>
          <cell r="D67">
            <v>0.0784313725490196</v>
          </cell>
          <cell r="E67">
            <v>0.07858546168958742</v>
          </cell>
        </row>
        <row r="68">
          <cell r="B68" t="str">
            <v>        More than 9 Months After Graduation</v>
          </cell>
          <cell r="C68">
            <v>23</v>
          </cell>
          <cell r="D68">
            <v>0.045098039215686274</v>
          </cell>
          <cell r="E68">
            <v>0.04518664047151277</v>
          </cell>
        </row>
        <row r="69">
          <cell r="B69" t="str">
            <v>    No Response</v>
          </cell>
          <cell r="C69">
            <v>1</v>
          </cell>
          <cell r="D69">
            <v>0.00196078431372549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(N=410, Mean=$28,016) </v>
          </cell>
        </row>
        <row r="72">
          <cell r="B72" t="str">
            <v>        Less Than $15,000</v>
          </cell>
          <cell r="C72">
            <v>22</v>
          </cell>
          <cell r="D72">
            <v>0.04888888888888889</v>
          </cell>
          <cell r="E72">
            <v>0.05365853658536585</v>
          </cell>
        </row>
        <row r="73">
          <cell r="B73" t="str">
            <v>        $15,000 to 19,999</v>
          </cell>
          <cell r="C73">
            <v>48</v>
          </cell>
          <cell r="D73">
            <v>0.10666666666666667</v>
          </cell>
          <cell r="E73">
            <v>0.11707317073170732</v>
          </cell>
        </row>
        <row r="74">
          <cell r="B74" t="str">
            <v>        $20,000 to $24,999</v>
          </cell>
          <cell r="C74">
            <v>99</v>
          </cell>
          <cell r="D74">
            <v>0.22</v>
          </cell>
          <cell r="E74">
            <v>0.24146341463414633</v>
          </cell>
        </row>
        <row r="75">
          <cell r="B75" t="str">
            <v>        $25,000 to $29,999</v>
          </cell>
          <cell r="C75">
            <v>92</v>
          </cell>
          <cell r="D75">
            <v>0.20444444444444446</v>
          </cell>
          <cell r="E75">
            <v>0.22439024390243903</v>
          </cell>
        </row>
        <row r="76">
          <cell r="B76" t="str">
            <v>        $30,000 to $34,999</v>
          </cell>
          <cell r="C76">
            <v>62</v>
          </cell>
          <cell r="D76">
            <v>0.13777777777777778</v>
          </cell>
          <cell r="E76">
            <v>0.15121951219512195</v>
          </cell>
        </row>
        <row r="77">
          <cell r="B77" t="str">
            <v>        $35,000  to $39,999</v>
          </cell>
          <cell r="C77">
            <v>35</v>
          </cell>
          <cell r="D77">
            <v>0.07777777777777778</v>
          </cell>
          <cell r="E77">
            <v>0.08536585365853659</v>
          </cell>
        </row>
        <row r="78">
          <cell r="B78" t="str">
            <v>        $40,000 or More</v>
          </cell>
          <cell r="C78">
            <v>52</v>
          </cell>
          <cell r="D78">
            <v>0.11555555555555555</v>
          </cell>
          <cell r="E78">
            <v>0.12682926829268293</v>
          </cell>
        </row>
        <row r="79">
          <cell r="B79" t="str">
            <v>        No Response</v>
          </cell>
          <cell r="C79">
            <v>40</v>
          </cell>
          <cell r="D79">
            <v>0.08888888888888889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(N=47, Mean=$11,983) </v>
          </cell>
        </row>
        <row r="82">
          <cell r="B82" t="str">
            <v>        Less Than $5,000</v>
          </cell>
          <cell r="C82">
            <v>3</v>
          </cell>
          <cell r="D82">
            <v>0.05</v>
          </cell>
          <cell r="E82">
            <v>0.06382978723404255</v>
          </cell>
        </row>
        <row r="83">
          <cell r="B83" t="str">
            <v>        5,000 to $9,999</v>
          </cell>
          <cell r="C83">
            <v>19</v>
          </cell>
          <cell r="D83">
            <v>0.31666666666666665</v>
          </cell>
          <cell r="E83">
            <v>0.40425531914893614</v>
          </cell>
        </row>
        <row r="84">
          <cell r="B84" t="str">
            <v>        $10,000 to $14,999</v>
          </cell>
          <cell r="C84">
            <v>11</v>
          </cell>
          <cell r="D84">
            <v>0.18333333333333332</v>
          </cell>
          <cell r="E84">
            <v>0.23404255319148937</v>
          </cell>
        </row>
        <row r="85">
          <cell r="B85" t="str">
            <v>        $15,000 to $19,999</v>
          </cell>
          <cell r="C85">
            <v>7</v>
          </cell>
          <cell r="D85">
            <v>0.11666666666666667</v>
          </cell>
          <cell r="E85">
            <v>0.14893617021276595</v>
          </cell>
        </row>
        <row r="86">
          <cell r="B86" t="str">
            <v>        $20,000 or More</v>
          </cell>
          <cell r="C86">
            <v>7</v>
          </cell>
          <cell r="D86">
            <v>0.11666666666666667</v>
          </cell>
          <cell r="E86">
            <v>0.14893617021276595</v>
          </cell>
        </row>
        <row r="87">
          <cell r="B87" t="str">
            <v>        No Response</v>
          </cell>
          <cell r="C87">
            <v>13</v>
          </cell>
          <cell r="D87">
            <v>0.21666666666666667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83</v>
          </cell>
          <cell r="D103">
            <v>0.1627450980392157</v>
          </cell>
          <cell r="E103">
            <v>0.16733870967741934</v>
          </cell>
        </row>
        <row r="104">
          <cell r="B104" t="str">
            <v>    Well</v>
          </cell>
          <cell r="C104">
            <v>163</v>
          </cell>
          <cell r="D104">
            <v>0.3196078431372549</v>
          </cell>
          <cell r="E104">
            <v>0.3286290322580645</v>
          </cell>
        </row>
        <row r="105">
          <cell r="B105" t="str">
            <v>    Adequately</v>
          </cell>
          <cell r="C105">
            <v>199</v>
          </cell>
          <cell r="D105">
            <v>0.39019607843137255</v>
          </cell>
          <cell r="E105">
            <v>0.4012096774193548</v>
          </cell>
        </row>
        <row r="106">
          <cell r="B106" t="str">
            <v>    Inadequately</v>
          </cell>
          <cell r="C106">
            <v>29</v>
          </cell>
          <cell r="D106">
            <v>0.056862745098039215</v>
          </cell>
          <cell r="E106">
            <v>0.05846774193548387</v>
          </cell>
        </row>
        <row r="107">
          <cell r="B107" t="str">
            <v>    Poorly</v>
          </cell>
          <cell r="C107">
            <v>7</v>
          </cell>
          <cell r="D107">
            <v>0.013725490196078431</v>
          </cell>
          <cell r="E107">
            <v>0.014112903225806451</v>
          </cell>
        </row>
        <row r="108">
          <cell r="B108" t="str">
            <v>    Very Poorly</v>
          </cell>
          <cell r="C108">
            <v>15</v>
          </cell>
          <cell r="D108">
            <v>0.029411764705882353</v>
          </cell>
          <cell r="E108">
            <v>0.03024193548387097</v>
          </cell>
        </row>
        <row r="109">
          <cell r="B109" t="str">
            <v>    No Response</v>
          </cell>
          <cell r="C109">
            <v>14</v>
          </cell>
          <cell r="D109">
            <v>0.027450980392156862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33</v>
          </cell>
          <cell r="D111">
            <v>0.06470588235294118</v>
          </cell>
          <cell r="E111">
            <v>0.06496062992125984</v>
          </cell>
        </row>
        <row r="112">
          <cell r="B112" t="str">
            <v>    Business &amp; Financial Operations</v>
          </cell>
          <cell r="C112">
            <v>46</v>
          </cell>
          <cell r="D112">
            <v>0.09019607843137255</v>
          </cell>
          <cell r="E112">
            <v>0.09055118110236221</v>
          </cell>
        </row>
        <row r="113">
          <cell r="B113" t="str">
            <v>    Computer &amp; Mathematical</v>
          </cell>
          <cell r="C113">
            <v>39</v>
          </cell>
          <cell r="D113">
            <v>0.07647058823529412</v>
          </cell>
          <cell r="E113">
            <v>0.07677165354330709</v>
          </cell>
        </row>
        <row r="114">
          <cell r="B114" t="str">
            <v>    Architecture &amp; Engineering</v>
          </cell>
          <cell r="C114">
            <v>38</v>
          </cell>
          <cell r="D114">
            <v>0.07450980392156863</v>
          </cell>
          <cell r="E114">
            <v>0.07480314960629922</v>
          </cell>
        </row>
        <row r="115">
          <cell r="B115" t="str">
            <v>    Life, Physical, &amp; Social Science</v>
          </cell>
          <cell r="C115">
            <v>12</v>
          </cell>
          <cell r="D115">
            <v>0.023529411764705882</v>
          </cell>
          <cell r="E115">
            <v>0.023622047244094488</v>
          </cell>
        </row>
        <row r="116">
          <cell r="B116" t="str">
            <v>    Health</v>
          </cell>
          <cell r="C116">
            <v>72</v>
          </cell>
          <cell r="D116">
            <v>0.1411764705882353</v>
          </cell>
          <cell r="E116">
            <v>0.14173228346456693</v>
          </cell>
        </row>
        <row r="117">
          <cell r="B117" t="str">
            <v>    Community &amp; Social Service</v>
          </cell>
          <cell r="C117">
            <v>40</v>
          </cell>
          <cell r="D117">
            <v>0.0784313725490196</v>
          </cell>
          <cell r="E117">
            <v>0.07874015748031496</v>
          </cell>
        </row>
        <row r="118">
          <cell r="B118" t="str">
            <v>    Legal</v>
          </cell>
          <cell r="C118">
            <v>2</v>
          </cell>
          <cell r="D118">
            <v>0.00392156862745098</v>
          </cell>
          <cell r="E118">
            <v>0.003937007874015748</v>
          </cell>
        </row>
        <row r="119">
          <cell r="B119" t="str">
            <v>    Education, Training, &amp; Library</v>
          </cell>
          <cell r="C119">
            <v>114</v>
          </cell>
          <cell r="D119">
            <v>0.2235294117647059</v>
          </cell>
          <cell r="E119">
            <v>0.22440944881889763</v>
          </cell>
        </row>
        <row r="120">
          <cell r="B120" t="str">
            <v>    Arts, Design, Entertainment, Media &amp; Sports</v>
          </cell>
          <cell r="C120">
            <v>18</v>
          </cell>
          <cell r="D120">
            <v>0.03529411764705882</v>
          </cell>
          <cell r="E120">
            <v>0.03543307086614173</v>
          </cell>
        </row>
        <row r="121">
          <cell r="B121" t="str">
            <v>    Sales</v>
          </cell>
          <cell r="C121">
            <v>30</v>
          </cell>
          <cell r="D121">
            <v>0.058823529411764705</v>
          </cell>
          <cell r="E121">
            <v>0.05905511811023622</v>
          </cell>
        </row>
        <row r="122">
          <cell r="B122" t="str">
            <v>    Office &amp; Administration</v>
          </cell>
          <cell r="C122">
            <v>32</v>
          </cell>
          <cell r="D122">
            <v>0.06274509803921569</v>
          </cell>
          <cell r="E122">
            <v>0.06299212598425197</v>
          </cell>
        </row>
        <row r="123">
          <cell r="B123" t="str">
            <v>    Protective Services</v>
          </cell>
          <cell r="C123">
            <v>3</v>
          </cell>
          <cell r="D123">
            <v>0.0058823529411764705</v>
          </cell>
          <cell r="E123">
            <v>0.005905511811023622</v>
          </cell>
        </row>
        <row r="124">
          <cell r="B124" t="str">
            <v>    Food Preparation &amp; Serving</v>
          </cell>
          <cell r="C124">
            <v>3</v>
          </cell>
          <cell r="D124">
            <v>0.0058823529411764705</v>
          </cell>
          <cell r="E124">
            <v>0.005905511811023622</v>
          </cell>
        </row>
        <row r="125">
          <cell r="B125" t="str">
            <v>    Buildings &amp; Grounds Maintenance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Personal Care and Service</v>
          </cell>
          <cell r="C126">
            <v>6</v>
          </cell>
          <cell r="D126">
            <v>0.011764705882352941</v>
          </cell>
          <cell r="E126">
            <v>0.011811023622047244</v>
          </cell>
        </row>
        <row r="127">
          <cell r="B127" t="str">
            <v>    Farming, Fishing, and Forestry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    Construction &amp; Extractive</v>
          </cell>
          <cell r="C128">
            <v>4</v>
          </cell>
          <cell r="D128">
            <v>0.00784313725490196</v>
          </cell>
          <cell r="E128">
            <v>0.007874015748031496</v>
          </cell>
        </row>
        <row r="129">
          <cell r="B129" t="str">
            <v>    Installation, Maintenance, &amp; Repair</v>
          </cell>
          <cell r="C129">
            <v>3</v>
          </cell>
          <cell r="D129">
            <v>0.0058823529411764705</v>
          </cell>
          <cell r="E129">
            <v>0.005905511811023622</v>
          </cell>
        </row>
        <row r="130">
          <cell r="B130" t="str">
            <v>    Production</v>
          </cell>
          <cell r="C130">
            <v>9</v>
          </cell>
          <cell r="D130">
            <v>0.01764705882352941</v>
          </cell>
          <cell r="E130">
            <v>0.017716535433070866</v>
          </cell>
        </row>
        <row r="131">
          <cell r="B131" t="str">
            <v>    Transportation and Material Moving</v>
          </cell>
          <cell r="C131">
            <v>2</v>
          </cell>
          <cell r="D131">
            <v>0.00392156862745098</v>
          </cell>
          <cell r="E131">
            <v>0.003937007874015748</v>
          </cell>
        </row>
        <row r="132">
          <cell r="B132" t="str">
            <v>    Military</v>
          </cell>
          <cell r="C132">
            <v>2</v>
          </cell>
          <cell r="D132">
            <v>0.00392156862745098</v>
          </cell>
          <cell r="E132">
            <v>0.003937007874015748</v>
          </cell>
        </row>
        <row r="133">
          <cell r="B133" t="str">
            <v>    No Response</v>
          </cell>
          <cell r="C133">
            <v>2</v>
          </cell>
          <cell r="D133">
            <v>0.00392156862745098</v>
          </cell>
          <cell r="E133" t="str">
            <v>--  </v>
          </cell>
        </row>
        <row r="163">
          <cell r="C163">
            <v>17</v>
          </cell>
        </row>
        <row r="164">
          <cell r="C164" t="str">
            <v>Male</v>
          </cell>
          <cell r="F164" t="str">
            <v>Female</v>
          </cell>
        </row>
        <row r="165">
          <cell r="D165" t="str">
            <v>Percent</v>
          </cell>
          <cell r="E165" t="str">
            <v>Percent</v>
          </cell>
          <cell r="G165" t="str">
            <v>Percent</v>
          </cell>
          <cell r="H165" t="str">
            <v>Percent</v>
          </cell>
        </row>
        <row r="166">
          <cell r="A166" t="str">
            <v>Gender Detail</v>
          </cell>
          <cell r="D166" t="str">
            <v>of Survey</v>
          </cell>
          <cell r="E166" t="str">
            <v>of Question</v>
          </cell>
          <cell r="G166" t="str">
            <v>of Survey</v>
          </cell>
          <cell r="H166" t="str">
            <v>of Question</v>
          </cell>
        </row>
        <row r="167">
          <cell r="C167" t="str">
            <v>Number</v>
          </cell>
          <cell r="D167" t="str">
            <v>Respondents</v>
          </cell>
          <cell r="E167" t="str">
            <v>Respondents</v>
          </cell>
          <cell r="F167" t="str">
            <v>Number</v>
          </cell>
          <cell r="G167" t="str">
            <v>Respondents</v>
          </cell>
          <cell r="H167" t="str">
            <v>Respondents</v>
          </cell>
        </row>
        <row r="168">
          <cell r="C168">
            <v>185</v>
          </cell>
          <cell r="F168">
            <v>381</v>
          </cell>
        </row>
        <row r="170">
          <cell r="C170">
            <v>155</v>
          </cell>
          <cell r="F170">
            <v>295</v>
          </cell>
        </row>
        <row r="171">
          <cell r="C171">
            <v>15</v>
          </cell>
          <cell r="F171">
            <v>45</v>
          </cell>
        </row>
        <row r="174">
          <cell r="C174">
            <v>0</v>
          </cell>
          <cell r="F174">
            <v>0</v>
          </cell>
        </row>
        <row r="177">
          <cell r="C177">
            <v>170</v>
          </cell>
          <cell r="F177">
            <v>340</v>
          </cell>
        </row>
        <row r="191">
          <cell r="C191">
            <v>15</v>
          </cell>
          <cell r="F191">
            <v>24</v>
          </cell>
        </row>
        <row r="203">
          <cell r="C203">
            <v>0</v>
          </cell>
          <cell r="F203">
            <v>0</v>
          </cell>
        </row>
        <row r="211">
          <cell r="C211">
            <v>2</v>
          </cell>
          <cell r="F211">
            <v>0</v>
          </cell>
        </row>
        <row r="215">
          <cell r="C215">
            <v>6</v>
          </cell>
          <cell r="F215">
            <v>2</v>
          </cell>
        </row>
        <row r="218">
          <cell r="C218">
            <v>0</v>
          </cell>
          <cell r="F218">
            <v>0</v>
          </cell>
        </row>
        <row r="228">
          <cell r="C228">
            <v>0</v>
          </cell>
          <cell r="F228">
            <v>1</v>
          </cell>
        </row>
        <row r="246">
          <cell r="C246">
            <v>16</v>
          </cell>
          <cell r="F246">
            <v>24</v>
          </cell>
        </row>
        <row r="254">
          <cell r="C254">
            <v>3</v>
          </cell>
          <cell r="F254">
            <v>10</v>
          </cell>
        </row>
        <row r="262">
          <cell r="C262">
            <v>4</v>
          </cell>
          <cell r="F262">
            <v>10</v>
          </cell>
        </row>
        <row r="297">
          <cell r="C297">
            <v>1</v>
          </cell>
          <cell r="F297">
            <v>1</v>
          </cell>
        </row>
        <row r="319">
          <cell r="C319">
            <v>8</v>
          </cell>
          <cell r="F319">
            <v>9</v>
          </cell>
        </row>
        <row r="322">
          <cell r="A322" t="str">
            <v>Southern Illinois University Edwardsville</v>
          </cell>
          <cell r="K322" t="str">
            <v>Page I-8</v>
          </cell>
        </row>
        <row r="323">
          <cell r="A323" t="str">
            <v>Survey of 1997 Baccalaureate Graduates -- One Year Out</v>
          </cell>
        </row>
        <row r="324">
          <cell r="A324" t="str">
            <v>Survey Responses  --  Part I</v>
          </cell>
        </row>
        <row r="325">
          <cell r="A325" t="str">
            <v>Employment Questions</v>
          </cell>
        </row>
        <row r="326">
          <cell r="C326" t="str">
            <v>White, Non-Hispanic</v>
          </cell>
          <cell r="F326" t="str">
            <v>Black, Non-Hispanic</v>
          </cell>
          <cell r="I326" t="str">
            <v>Other *</v>
          </cell>
        </row>
        <row r="327">
          <cell r="D327" t="str">
            <v>Percent</v>
          </cell>
          <cell r="E327" t="str">
            <v>Percent</v>
          </cell>
          <cell r="G327" t="str">
            <v>Percent</v>
          </cell>
          <cell r="H327" t="str">
            <v>Percent</v>
          </cell>
          <cell r="J327" t="str">
            <v>Percent</v>
          </cell>
          <cell r="K327" t="str">
            <v>Percent</v>
          </cell>
        </row>
        <row r="328">
          <cell r="A328" t="str">
            <v>Race/Ethnic Detail</v>
          </cell>
          <cell r="D328" t="str">
            <v>of Survey</v>
          </cell>
          <cell r="E328" t="str">
            <v>of Question</v>
          </cell>
          <cell r="G328" t="str">
            <v>of Survey</v>
          </cell>
          <cell r="H328" t="str">
            <v>of Question</v>
          </cell>
          <cell r="J328" t="str">
            <v>of Survey</v>
          </cell>
          <cell r="K328" t="str">
            <v>of Question</v>
          </cell>
        </row>
        <row r="329">
          <cell r="C329" t="str">
            <v>Number</v>
          </cell>
          <cell r="D329" t="str">
            <v>Respondents</v>
          </cell>
          <cell r="E329" t="str">
            <v>Respondents</v>
          </cell>
          <cell r="F329" t="str">
            <v>Number</v>
          </cell>
          <cell r="G329" t="str">
            <v>Respondents</v>
          </cell>
          <cell r="H329" t="str">
            <v>Respondents</v>
          </cell>
          <cell r="I329" t="str">
            <v>Number</v>
          </cell>
          <cell r="J329" t="str">
            <v>Respondents</v>
          </cell>
          <cell r="K329" t="str">
            <v>Respondents</v>
          </cell>
        </row>
        <row r="330">
          <cell r="A330" t="str">
            <v>Number of Survey Respondents</v>
          </cell>
          <cell r="C330">
            <v>504</v>
          </cell>
          <cell r="D330">
            <v>1</v>
          </cell>
          <cell r="F330">
            <v>42</v>
          </cell>
          <cell r="G330">
            <v>1</v>
          </cell>
          <cell r="I330">
            <v>20</v>
          </cell>
          <cell r="J330">
            <v>1</v>
          </cell>
        </row>
        <row r="331">
          <cell r="A331" t="str">
            <v>1.  </v>
          </cell>
          <cell r="B331" t="str">
            <v>Number Employed:</v>
          </cell>
        </row>
        <row r="332">
          <cell r="B332" t="str">
            <v>  Full-time</v>
          </cell>
          <cell r="C332">
            <v>399</v>
          </cell>
          <cell r="D332">
            <v>0.7916666666666666</v>
          </cell>
          <cell r="E332">
            <v>0.7916666666666666</v>
          </cell>
          <cell r="F332">
            <v>36</v>
          </cell>
          <cell r="G332">
            <v>0.8571428571428571</v>
          </cell>
          <cell r="H332">
            <v>0.8571428571428571</v>
          </cell>
          <cell r="I332">
            <v>15</v>
          </cell>
          <cell r="J332">
            <v>0.75</v>
          </cell>
          <cell r="K332">
            <v>0.75</v>
          </cell>
        </row>
        <row r="333">
          <cell r="B333" t="str">
            <v>  Part-time</v>
          </cell>
          <cell r="C333">
            <v>52</v>
          </cell>
          <cell r="D333">
            <v>0.10317460317460317</v>
          </cell>
          <cell r="E333">
            <v>0.10317460317460317</v>
          </cell>
          <cell r="F333">
            <v>5</v>
          </cell>
          <cell r="G333">
            <v>0.11904761904761904</v>
          </cell>
          <cell r="H333">
            <v>0.11904761904761904</v>
          </cell>
          <cell r="I333">
            <v>3</v>
          </cell>
          <cell r="J333">
            <v>0.15</v>
          </cell>
          <cell r="K333">
            <v>0.15</v>
          </cell>
        </row>
        <row r="334">
          <cell r="B334" t="str">
            <v>  Not, but Seeking</v>
          </cell>
          <cell r="C334">
            <v>19</v>
          </cell>
          <cell r="D334">
            <v>0.037698412698412696</v>
          </cell>
          <cell r="E334">
            <v>0.037698412698412696</v>
          </cell>
          <cell r="F334">
            <v>1</v>
          </cell>
          <cell r="G334">
            <v>0.023809523809523808</v>
          </cell>
          <cell r="H334">
            <v>0.023809523809523808</v>
          </cell>
          <cell r="I334">
            <v>2</v>
          </cell>
          <cell r="J334">
            <v>0.1</v>
          </cell>
          <cell r="K334">
            <v>0.1</v>
          </cell>
        </row>
        <row r="335">
          <cell r="B335" t="str">
            <v>  Not, not Seeking</v>
          </cell>
          <cell r="C335">
            <v>34</v>
          </cell>
          <cell r="D335">
            <v>0.06746031746031746</v>
          </cell>
          <cell r="E335">
            <v>0.06746031746031746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 t="str">
            <v>  No Response</v>
          </cell>
          <cell r="C336">
            <v>0</v>
          </cell>
          <cell r="D336">
            <v>0</v>
          </cell>
          <cell r="E336" t="str">
            <v>--  </v>
          </cell>
          <cell r="F336">
            <v>0</v>
          </cell>
          <cell r="G336">
            <v>0</v>
          </cell>
          <cell r="H336" t="str">
            <v>--  </v>
          </cell>
          <cell r="I336">
            <v>0</v>
          </cell>
          <cell r="J336">
            <v>0</v>
          </cell>
          <cell r="K336" t="str">
            <v>--  </v>
          </cell>
        </row>
        <row r="340">
          <cell r="C340">
            <v>451</v>
          </cell>
          <cell r="D340">
            <v>1</v>
          </cell>
          <cell r="F340">
            <v>41</v>
          </cell>
          <cell r="G340">
            <v>1</v>
          </cell>
          <cell r="I340">
            <v>18</v>
          </cell>
          <cell r="J340">
            <v>1</v>
          </cell>
        </row>
        <row r="341">
          <cell r="A341" t="str">
            <v>2.</v>
          </cell>
          <cell r="B341" t="str">
            <v>Place of Employment</v>
          </cell>
        </row>
        <row r="342">
          <cell r="B342" t="str">
            <v>    Illinois</v>
          </cell>
          <cell r="C342">
            <v>244</v>
          </cell>
          <cell r="D342">
            <v>0.541019955654102</v>
          </cell>
          <cell r="E342">
            <v>0.5823389021479713</v>
          </cell>
          <cell r="F342">
            <v>22</v>
          </cell>
          <cell r="G342">
            <v>0.5365853658536586</v>
          </cell>
          <cell r="H342">
            <v>0.6111111111111112</v>
          </cell>
          <cell r="I342">
            <v>7</v>
          </cell>
          <cell r="J342">
            <v>0.3888888888888889</v>
          </cell>
          <cell r="K342">
            <v>0.4375</v>
          </cell>
        </row>
        <row r="343">
          <cell r="B343" t="str">
            <v>    Missouri</v>
          </cell>
          <cell r="C343">
            <v>149</v>
          </cell>
          <cell r="D343">
            <v>0.3303769401330377</v>
          </cell>
          <cell r="E343">
            <v>0.3556085918854415</v>
          </cell>
          <cell r="F343">
            <v>11</v>
          </cell>
          <cell r="G343">
            <v>0.2682926829268293</v>
          </cell>
          <cell r="H343">
            <v>0.3055555555555556</v>
          </cell>
          <cell r="I343">
            <v>7</v>
          </cell>
          <cell r="J343">
            <v>0.3888888888888889</v>
          </cell>
          <cell r="K343">
            <v>0.4375</v>
          </cell>
        </row>
        <row r="344">
          <cell r="B344" t="str">
            <v>    Other</v>
          </cell>
          <cell r="C344">
            <v>26</v>
          </cell>
          <cell r="D344">
            <v>0.057649667405764965</v>
          </cell>
          <cell r="E344">
            <v>0.06205250596658711</v>
          </cell>
          <cell r="F344">
            <v>3</v>
          </cell>
          <cell r="G344">
            <v>0.07317073170731707</v>
          </cell>
          <cell r="H344">
            <v>0.08333333333333333</v>
          </cell>
          <cell r="I344">
            <v>2</v>
          </cell>
          <cell r="J344">
            <v>0.1111111111111111</v>
          </cell>
          <cell r="K344">
            <v>0.125</v>
          </cell>
        </row>
        <row r="345">
          <cell r="B345" t="str">
            <v>    No Response</v>
          </cell>
          <cell r="C345">
            <v>32</v>
          </cell>
          <cell r="D345">
            <v>0.07095343680709534</v>
          </cell>
          <cell r="E345" t="str">
            <v>--  </v>
          </cell>
          <cell r="F345">
            <v>5</v>
          </cell>
          <cell r="G345">
            <v>0.12195121951219512</v>
          </cell>
          <cell r="H345" t="str">
            <v>--  </v>
          </cell>
          <cell r="I345">
            <v>2</v>
          </cell>
          <cell r="J345">
            <v>0.1111111111111111</v>
          </cell>
          <cell r="K345" t="str">
            <v>--  </v>
          </cell>
        </row>
        <row r="346">
          <cell r="A346" t="str">
            <v>3.</v>
          </cell>
          <cell r="B346" t="str">
            <v>Classification of Primary Employer</v>
          </cell>
        </row>
        <row r="347">
          <cell r="B347" t="str">
            <v>    Self-Employed or Private Practice</v>
          </cell>
          <cell r="C347">
            <v>19</v>
          </cell>
          <cell r="D347">
            <v>0.04212860310421286</v>
          </cell>
          <cell r="E347">
            <v>0.04212860310421286</v>
          </cell>
          <cell r="F347">
            <v>0</v>
          </cell>
          <cell r="G347">
            <v>0</v>
          </cell>
          <cell r="H347">
            <v>0</v>
          </cell>
          <cell r="I347">
            <v>1</v>
          </cell>
          <cell r="J347">
            <v>0.05555555555555555</v>
          </cell>
          <cell r="K347">
            <v>0.05555555555555555</v>
          </cell>
        </row>
        <row r="348">
          <cell r="B348" t="str">
            <v>    Business (Industrial, Commercial or Service)</v>
          </cell>
          <cell r="C348">
            <v>136</v>
          </cell>
          <cell r="D348">
            <v>0.30155210643015523</v>
          </cell>
          <cell r="E348">
            <v>0.30155210643015523</v>
          </cell>
          <cell r="F348">
            <v>20</v>
          </cell>
          <cell r="G348">
            <v>0.4878048780487805</v>
          </cell>
          <cell r="H348">
            <v>0.4878048780487805</v>
          </cell>
          <cell r="I348">
            <v>9</v>
          </cell>
          <cell r="J348">
            <v>0.5</v>
          </cell>
          <cell r="K348">
            <v>0.5</v>
          </cell>
        </row>
        <row r="349">
          <cell r="B349" t="str">
            <v>    Professional Firm (e.g., Engineering, Law)</v>
          </cell>
          <cell r="C349">
            <v>42</v>
          </cell>
          <cell r="D349">
            <v>0.09312638580931264</v>
          </cell>
          <cell r="E349">
            <v>0.09312638580931264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B350" t="str">
            <v>    College or University</v>
          </cell>
          <cell r="C350">
            <v>27</v>
          </cell>
          <cell r="D350">
            <v>0.0598669623059867</v>
          </cell>
          <cell r="E350">
            <v>0.0598669623059867</v>
          </cell>
          <cell r="F350">
            <v>1</v>
          </cell>
          <cell r="G350">
            <v>0.024390243902439025</v>
          </cell>
          <cell r="H350">
            <v>0.024390243902439025</v>
          </cell>
          <cell r="I350">
            <v>3</v>
          </cell>
          <cell r="J350">
            <v>0.16666666666666666</v>
          </cell>
          <cell r="K350">
            <v>0.16666666666666666</v>
          </cell>
        </row>
        <row r="351">
          <cell r="B351" t="str">
            <v>    Elementary/Secondary School</v>
          </cell>
          <cell r="C351">
            <v>89</v>
          </cell>
          <cell r="D351">
            <v>0.1973392461197339</v>
          </cell>
          <cell r="E351">
            <v>0.1973392461197339</v>
          </cell>
          <cell r="F351">
            <v>1</v>
          </cell>
          <cell r="G351">
            <v>0.024390243902439025</v>
          </cell>
          <cell r="H351">
            <v>0.024390243902439025</v>
          </cell>
          <cell r="I351">
            <v>1</v>
          </cell>
          <cell r="J351">
            <v>0.05555555555555555</v>
          </cell>
          <cell r="K351">
            <v>0.05555555555555555</v>
          </cell>
        </row>
        <row r="352">
          <cell r="B352" t="str">
            <v>    Health Agency (e.g. Hospital, Clinic)</v>
          </cell>
          <cell r="C352">
            <v>78</v>
          </cell>
          <cell r="D352">
            <v>0.1729490022172949</v>
          </cell>
          <cell r="E352">
            <v>0.1729490022172949</v>
          </cell>
          <cell r="F352">
            <v>8</v>
          </cell>
          <cell r="G352">
            <v>0.1951219512195122</v>
          </cell>
          <cell r="H352">
            <v>0.1951219512195122</v>
          </cell>
          <cell r="I352">
            <v>3</v>
          </cell>
          <cell r="J352">
            <v>0.16666666666666666</v>
          </cell>
          <cell r="K352">
            <v>0.16666666666666666</v>
          </cell>
        </row>
        <row r="353">
          <cell r="B353" t="str">
            <v>    Federal, State, or Local Government</v>
          </cell>
          <cell r="C353">
            <v>28</v>
          </cell>
          <cell r="D353">
            <v>0.06208425720620843</v>
          </cell>
          <cell r="E353">
            <v>0.06208425720620843</v>
          </cell>
          <cell r="F353">
            <v>3</v>
          </cell>
          <cell r="G353">
            <v>0.07317073170731707</v>
          </cell>
          <cell r="H353">
            <v>0.07317073170731707</v>
          </cell>
          <cell r="I353">
            <v>0</v>
          </cell>
          <cell r="J353">
            <v>0</v>
          </cell>
          <cell r="K353">
            <v>0</v>
          </cell>
        </row>
        <row r="354">
          <cell r="B354" t="str">
            <v>    Armed Services</v>
          </cell>
          <cell r="C354">
            <v>2</v>
          </cell>
          <cell r="D354">
            <v>0.004434589800443459</v>
          </cell>
          <cell r="E354">
            <v>0.004434589800443459</v>
          </cell>
          <cell r="F354">
            <v>1</v>
          </cell>
          <cell r="G354">
            <v>0.024390243902439025</v>
          </cell>
          <cell r="H354">
            <v>0.024390243902439025</v>
          </cell>
          <cell r="I354">
            <v>0</v>
          </cell>
          <cell r="J354">
            <v>0</v>
          </cell>
          <cell r="K354">
            <v>0</v>
          </cell>
        </row>
        <row r="355">
          <cell r="B355" t="str">
            <v>    Non-Profit (Non-Government)</v>
          </cell>
          <cell r="C355">
            <v>29</v>
          </cell>
          <cell r="D355">
            <v>0.06430155210643015</v>
          </cell>
          <cell r="E355">
            <v>0.06430155210643015</v>
          </cell>
          <cell r="F355">
            <v>7</v>
          </cell>
          <cell r="G355">
            <v>0.17073170731707318</v>
          </cell>
          <cell r="H355">
            <v>0.17073170731707318</v>
          </cell>
          <cell r="I355">
            <v>1</v>
          </cell>
          <cell r="J355">
            <v>0.05555555555555555</v>
          </cell>
          <cell r="K355">
            <v>0.05555555555555555</v>
          </cell>
        </row>
        <row r="356">
          <cell r="B356" t="str">
            <v>    Other</v>
          </cell>
          <cell r="C356">
            <v>1</v>
          </cell>
          <cell r="D356">
            <v>0.0022172949002217295</v>
          </cell>
          <cell r="E356">
            <v>0.0022172949002217295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B357" t="str">
            <v>    No Response</v>
          </cell>
          <cell r="C357">
            <v>0</v>
          </cell>
          <cell r="D357">
            <v>0</v>
          </cell>
          <cell r="E357" t="str">
            <v>--  </v>
          </cell>
          <cell r="F357">
            <v>0</v>
          </cell>
          <cell r="G357">
            <v>0</v>
          </cell>
          <cell r="H357" t="str">
            <v>--  </v>
          </cell>
          <cell r="I357">
            <v>0</v>
          </cell>
          <cell r="J357">
            <v>0</v>
          </cell>
          <cell r="K357" t="str">
            <v>--  </v>
          </cell>
        </row>
        <row r="358">
          <cell r="A358" t="str">
            <v>4.  </v>
          </cell>
          <cell r="B358" t="str">
            <v>Job Satisfaction</v>
          </cell>
        </row>
        <row r="359">
          <cell r="B359" t="str">
            <v>  Very Satisfied</v>
          </cell>
          <cell r="C359">
            <v>159</v>
          </cell>
          <cell r="D359">
            <v>0.352549889135255</v>
          </cell>
          <cell r="E359">
            <v>0.35412026726057905</v>
          </cell>
          <cell r="F359">
            <v>6</v>
          </cell>
          <cell r="G359">
            <v>0.14634146341463414</v>
          </cell>
          <cell r="H359">
            <v>0.14634146341463414</v>
          </cell>
          <cell r="I359">
            <v>7</v>
          </cell>
          <cell r="J359">
            <v>0.3888888888888889</v>
          </cell>
          <cell r="K359">
            <v>0.3888888888888889</v>
          </cell>
        </row>
        <row r="360">
          <cell r="B360" t="str">
            <v>  Satisfied</v>
          </cell>
          <cell r="C360">
            <v>171</v>
          </cell>
          <cell r="D360">
            <v>0.37915742793791574</v>
          </cell>
          <cell r="E360">
            <v>0.38084632516703787</v>
          </cell>
          <cell r="F360">
            <v>10</v>
          </cell>
          <cell r="G360">
            <v>0.24390243902439024</v>
          </cell>
          <cell r="H360">
            <v>0.24390243902439024</v>
          </cell>
          <cell r="I360">
            <v>7</v>
          </cell>
          <cell r="J360">
            <v>0.3888888888888889</v>
          </cell>
          <cell r="K360">
            <v>0.3888888888888889</v>
          </cell>
        </row>
        <row r="361">
          <cell r="B361" t="str">
            <v>  Somewhat Satisfied</v>
          </cell>
          <cell r="C361">
            <v>85</v>
          </cell>
          <cell r="D361">
            <v>0.188470066518847</v>
          </cell>
          <cell r="E361">
            <v>0.18930957683741648</v>
          </cell>
          <cell r="F361">
            <v>15</v>
          </cell>
          <cell r="G361">
            <v>0.36585365853658536</v>
          </cell>
          <cell r="H361">
            <v>0.36585365853658536</v>
          </cell>
          <cell r="I361">
            <v>4</v>
          </cell>
          <cell r="J361">
            <v>0.2222222222222222</v>
          </cell>
          <cell r="K361">
            <v>0.2222222222222222</v>
          </cell>
        </row>
        <row r="362">
          <cell r="B362" t="str">
            <v>  Somewhat Dissatisfied</v>
          </cell>
          <cell r="C362">
            <v>18</v>
          </cell>
          <cell r="D362">
            <v>0.03991130820399113</v>
          </cell>
          <cell r="E362">
            <v>0.0400890868596882</v>
          </cell>
          <cell r="F362">
            <v>3</v>
          </cell>
          <cell r="G362">
            <v>0.07317073170731707</v>
          </cell>
          <cell r="H362">
            <v>0.07317073170731707</v>
          </cell>
          <cell r="I362">
            <v>0</v>
          </cell>
          <cell r="J362">
            <v>0</v>
          </cell>
          <cell r="K362">
            <v>0</v>
          </cell>
        </row>
        <row r="363">
          <cell r="B363" t="str">
            <v>  Dissatisfied</v>
          </cell>
          <cell r="C363">
            <v>12</v>
          </cell>
          <cell r="D363">
            <v>0.026607538802660754</v>
          </cell>
          <cell r="E363">
            <v>0.026726057906458798</v>
          </cell>
          <cell r="F363">
            <v>2</v>
          </cell>
          <cell r="G363">
            <v>0.04878048780487805</v>
          </cell>
          <cell r="H363">
            <v>0.04878048780487805</v>
          </cell>
          <cell r="I363">
            <v>0</v>
          </cell>
          <cell r="J363">
            <v>0</v>
          </cell>
          <cell r="K363">
            <v>0</v>
          </cell>
        </row>
        <row r="364">
          <cell r="B364" t="str">
            <v>  Very Dissatisfied</v>
          </cell>
          <cell r="C364">
            <v>4</v>
          </cell>
          <cell r="D364">
            <v>0.008869179600886918</v>
          </cell>
          <cell r="E364">
            <v>0.008908685968819599</v>
          </cell>
          <cell r="F364">
            <v>5</v>
          </cell>
          <cell r="G364">
            <v>0.12195121951219512</v>
          </cell>
          <cell r="H364">
            <v>0.12195121951219512</v>
          </cell>
          <cell r="I364">
            <v>0</v>
          </cell>
          <cell r="J364">
            <v>0</v>
          </cell>
          <cell r="K364">
            <v>0</v>
          </cell>
        </row>
        <row r="365">
          <cell r="B365" t="str">
            <v>  No Response</v>
          </cell>
          <cell r="C365">
            <v>2</v>
          </cell>
          <cell r="D365">
            <v>0.004434589800443459</v>
          </cell>
          <cell r="E365" t="str">
            <v>--  </v>
          </cell>
          <cell r="F365">
            <v>0</v>
          </cell>
          <cell r="G365">
            <v>0</v>
          </cell>
          <cell r="H365" t="str">
            <v>--  </v>
          </cell>
          <cell r="I365">
            <v>0</v>
          </cell>
          <cell r="J365">
            <v>0</v>
          </cell>
          <cell r="K365" t="str">
            <v>--  </v>
          </cell>
        </row>
        <row r="366">
          <cell r="A366" t="str">
            <v>*   "Other" includes American Indian/Alaskan Native, Asian/Pacific Islander, Hispanic, and Non-Resident Alien.</v>
          </cell>
        </row>
        <row r="368">
          <cell r="A368" t="str">
            <v>Southern Illinois University Edwardsville</v>
          </cell>
          <cell r="K368" t="str">
            <v>Page I-9</v>
          </cell>
        </row>
        <row r="369">
          <cell r="A369" t="str">
            <v>Survey of 1997 Baccalaureate Graduates -- One Year Out</v>
          </cell>
        </row>
        <row r="370">
          <cell r="A370" t="str">
            <v>Survey Responses  --  Part I</v>
          </cell>
        </row>
        <row r="371">
          <cell r="A371" t="str">
            <v>Employment Questions</v>
          </cell>
        </row>
        <row r="372">
          <cell r="C372" t="str">
            <v>White, Non-Hispanic</v>
          </cell>
          <cell r="F372" t="str">
            <v>Black, Non-Hispanic</v>
          </cell>
          <cell r="I372" t="str">
            <v>Other *</v>
          </cell>
        </row>
        <row r="373">
          <cell r="D373" t="str">
            <v>Percent</v>
          </cell>
          <cell r="E373" t="str">
            <v>Percent</v>
          </cell>
          <cell r="G373" t="str">
            <v>Percent</v>
          </cell>
          <cell r="H373" t="str">
            <v>Percent</v>
          </cell>
          <cell r="J373" t="str">
            <v>Percent</v>
          </cell>
          <cell r="K373" t="str">
            <v>Percent</v>
          </cell>
        </row>
        <row r="374">
          <cell r="A374" t="str">
            <v>Race/Ethnic Detail</v>
          </cell>
          <cell r="D374" t="str">
            <v>of Survey</v>
          </cell>
          <cell r="E374" t="str">
            <v>of Question</v>
          </cell>
          <cell r="G374" t="str">
            <v>of Survey</v>
          </cell>
          <cell r="H374" t="str">
            <v>of Question</v>
          </cell>
          <cell r="J374" t="str">
            <v>of Survey</v>
          </cell>
          <cell r="K374" t="str">
            <v>of Question</v>
          </cell>
        </row>
        <row r="375">
          <cell r="C375" t="str">
            <v>Number</v>
          </cell>
          <cell r="D375" t="str">
            <v>Respondents</v>
          </cell>
          <cell r="E375" t="str">
            <v>Respondents</v>
          </cell>
          <cell r="F375" t="str">
            <v>Number</v>
          </cell>
          <cell r="G375" t="str">
            <v>Respondents</v>
          </cell>
          <cell r="H375" t="str">
            <v>Respondents</v>
          </cell>
          <cell r="I375" t="str">
            <v>Number</v>
          </cell>
          <cell r="J375" t="str">
            <v>Respondents</v>
          </cell>
          <cell r="K375" t="str">
            <v>Respondents</v>
          </cell>
        </row>
        <row r="376">
          <cell r="A376" t="str">
            <v>5.  </v>
          </cell>
          <cell r="B376" t="str">
            <v>Job in Field?</v>
          </cell>
        </row>
        <row r="377">
          <cell r="B377" t="str">
            <v>    Closely Related</v>
          </cell>
          <cell r="C377">
            <v>248</v>
          </cell>
          <cell r="D377">
            <v>0.549889135254989</v>
          </cell>
          <cell r="E377">
            <v>0.549889135254989</v>
          </cell>
          <cell r="F377">
            <v>16</v>
          </cell>
          <cell r="G377">
            <v>0.3902439024390244</v>
          </cell>
          <cell r="H377">
            <v>0.3902439024390244</v>
          </cell>
          <cell r="I377">
            <v>7</v>
          </cell>
          <cell r="J377">
            <v>0.3888888888888889</v>
          </cell>
          <cell r="K377">
            <v>0.3888888888888889</v>
          </cell>
        </row>
        <row r="378">
          <cell r="B378" t="str">
            <v>    Related</v>
          </cell>
          <cell r="C378">
            <v>120</v>
          </cell>
          <cell r="D378">
            <v>0.2660753880266075</v>
          </cell>
          <cell r="E378">
            <v>0.2660753880266075</v>
          </cell>
          <cell r="F378">
            <v>13</v>
          </cell>
          <cell r="G378">
            <v>0.3170731707317073</v>
          </cell>
          <cell r="H378">
            <v>0.3170731707317073</v>
          </cell>
          <cell r="I378">
            <v>5</v>
          </cell>
          <cell r="J378">
            <v>0.2777777777777778</v>
          </cell>
          <cell r="K378">
            <v>0.2777777777777778</v>
          </cell>
        </row>
        <row r="379">
          <cell r="B379" t="str">
            <v>    Unrelated (choice unknown)</v>
          </cell>
          <cell r="C379">
            <v>7</v>
          </cell>
          <cell r="D379">
            <v>0.015521064301552107</v>
          </cell>
          <cell r="E379">
            <v>0.015521064301552107</v>
          </cell>
          <cell r="F379">
            <v>1</v>
          </cell>
          <cell r="G379">
            <v>0.024390243902439025</v>
          </cell>
          <cell r="H379">
            <v>0.024390243902439025</v>
          </cell>
          <cell r="I379">
            <v>0</v>
          </cell>
          <cell r="J379">
            <v>0</v>
          </cell>
          <cell r="K379">
            <v>0</v>
          </cell>
        </row>
        <row r="380">
          <cell r="B380" t="str">
            <v>    Unrelated (by choice)</v>
          </cell>
          <cell r="C380">
            <v>45</v>
          </cell>
          <cell r="D380">
            <v>0.09977827050997783</v>
          </cell>
          <cell r="E380">
            <v>0.09977827050997783</v>
          </cell>
          <cell r="F380">
            <v>4</v>
          </cell>
          <cell r="G380">
            <v>0.0975609756097561</v>
          </cell>
          <cell r="H380">
            <v>0.0975609756097561</v>
          </cell>
          <cell r="I380">
            <v>3</v>
          </cell>
          <cell r="J380">
            <v>0.16666666666666666</v>
          </cell>
          <cell r="K380">
            <v>0.16666666666666666</v>
          </cell>
        </row>
        <row r="381">
          <cell r="A381" t="str">
            <v> </v>
          </cell>
          <cell r="B381" t="str">
            <v>    Unrelated (not by choice)</v>
          </cell>
          <cell r="C381">
            <v>31</v>
          </cell>
          <cell r="D381">
            <v>0.06873614190687362</v>
          </cell>
          <cell r="E381">
            <v>0.06873614190687362</v>
          </cell>
          <cell r="F381">
            <v>7</v>
          </cell>
          <cell r="G381">
            <v>0.17073170731707318</v>
          </cell>
          <cell r="H381">
            <v>0.17073170731707318</v>
          </cell>
          <cell r="I381">
            <v>3</v>
          </cell>
          <cell r="J381">
            <v>0.16666666666666666</v>
          </cell>
          <cell r="K381">
            <v>0.16666666666666666</v>
          </cell>
        </row>
        <row r="382">
          <cell r="B382" t="str">
            <v>    No Response</v>
          </cell>
          <cell r="C382">
            <v>0</v>
          </cell>
          <cell r="D382">
            <v>0</v>
          </cell>
          <cell r="E382" t="str">
            <v>--  </v>
          </cell>
          <cell r="F382">
            <v>0</v>
          </cell>
          <cell r="G382">
            <v>0</v>
          </cell>
          <cell r="H382" t="str">
            <v>--  </v>
          </cell>
          <cell r="I382">
            <v>0</v>
          </cell>
          <cell r="J382">
            <v>0</v>
          </cell>
          <cell r="K382" t="str">
            <v>--  </v>
          </cell>
        </row>
        <row r="383">
          <cell r="A383" t="str">
            <v>6.</v>
          </cell>
          <cell r="B383" t="str">
            <v>Timing of Securing First Job After Degree:</v>
          </cell>
        </row>
        <row r="384">
          <cell r="B384" t="str">
            <v>    Held the Same Job While Enrolled</v>
          </cell>
          <cell r="C384">
            <v>88</v>
          </cell>
          <cell r="D384">
            <v>0.1951219512195122</v>
          </cell>
          <cell r="E384">
            <v>0.19555555555555557</v>
          </cell>
          <cell r="F384">
            <v>8</v>
          </cell>
          <cell r="G384">
            <v>0.1951219512195122</v>
          </cell>
          <cell r="H384">
            <v>0.1951219512195122</v>
          </cell>
          <cell r="I384">
            <v>1</v>
          </cell>
          <cell r="J384">
            <v>0.05555555555555555</v>
          </cell>
          <cell r="K384">
            <v>0.05555555555555555</v>
          </cell>
        </row>
        <row r="385">
          <cell r="B385" t="str">
            <v>    Secured Job by Graduation</v>
          </cell>
          <cell r="C385">
            <v>110</v>
          </cell>
          <cell r="D385">
            <v>0.24390243902439024</v>
          </cell>
          <cell r="E385">
            <v>0.24444444444444444</v>
          </cell>
          <cell r="F385">
            <v>6</v>
          </cell>
          <cell r="G385">
            <v>0.14634146341463414</v>
          </cell>
          <cell r="H385">
            <v>0.14634146341463414</v>
          </cell>
          <cell r="I385">
            <v>3</v>
          </cell>
          <cell r="J385">
            <v>0.16666666666666666</v>
          </cell>
          <cell r="K385">
            <v>0.16666666666666666</v>
          </cell>
        </row>
        <row r="386">
          <cell r="B386" t="str">
            <v>    Secured Job After Graduation (timing unknown)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1</v>
          </cell>
          <cell r="J386">
            <v>0.05555555555555555</v>
          </cell>
          <cell r="K386">
            <v>0.05555555555555555</v>
          </cell>
        </row>
        <row r="387">
          <cell r="B387" t="str">
            <v>        Less than 1 Month After Graduation</v>
          </cell>
          <cell r="C387">
            <v>43</v>
          </cell>
          <cell r="D387">
            <v>0.09534368070953436</v>
          </cell>
          <cell r="E387">
            <v>0.09555555555555556</v>
          </cell>
          <cell r="F387">
            <v>3</v>
          </cell>
          <cell r="G387">
            <v>0.07317073170731707</v>
          </cell>
          <cell r="H387">
            <v>0.07317073170731707</v>
          </cell>
          <cell r="I387">
            <v>1</v>
          </cell>
          <cell r="J387">
            <v>0.05555555555555555</v>
          </cell>
          <cell r="K387">
            <v>0.05555555555555555</v>
          </cell>
        </row>
        <row r="388">
          <cell r="B388" t="str">
            <v>        1 to 3 Months After Graduation</v>
          </cell>
          <cell r="C388">
            <v>89</v>
          </cell>
          <cell r="D388">
            <v>0.1973392461197339</v>
          </cell>
          <cell r="E388">
            <v>0.19777777777777777</v>
          </cell>
          <cell r="F388">
            <v>12</v>
          </cell>
          <cell r="G388">
            <v>0.2926829268292683</v>
          </cell>
          <cell r="H388">
            <v>0.2926829268292683</v>
          </cell>
          <cell r="I388">
            <v>7</v>
          </cell>
          <cell r="J388">
            <v>0.3888888888888889</v>
          </cell>
          <cell r="K388">
            <v>0.3888888888888889</v>
          </cell>
        </row>
        <row r="389">
          <cell r="B389" t="str">
            <v>        3 to 6 Months After Graduation</v>
          </cell>
          <cell r="C389">
            <v>63</v>
          </cell>
          <cell r="D389">
            <v>0.13968957871396895</v>
          </cell>
          <cell r="E389">
            <v>0.14</v>
          </cell>
          <cell r="F389">
            <v>8</v>
          </cell>
          <cell r="G389">
            <v>0.1951219512195122</v>
          </cell>
          <cell r="H389">
            <v>0.1951219512195122</v>
          </cell>
          <cell r="I389">
            <v>3</v>
          </cell>
          <cell r="J389">
            <v>0.16666666666666666</v>
          </cell>
          <cell r="K389">
            <v>0.16666666666666666</v>
          </cell>
        </row>
        <row r="390">
          <cell r="B390" t="str">
            <v>        6 to 9 Months After Graduation</v>
          </cell>
          <cell r="C390">
            <v>36</v>
          </cell>
          <cell r="D390">
            <v>0.07982261640798226</v>
          </cell>
          <cell r="E390">
            <v>0.08</v>
          </cell>
          <cell r="F390">
            <v>3</v>
          </cell>
          <cell r="G390">
            <v>0.07317073170731707</v>
          </cell>
          <cell r="H390">
            <v>0.07317073170731707</v>
          </cell>
          <cell r="I390">
            <v>1</v>
          </cell>
          <cell r="J390">
            <v>0.05555555555555555</v>
          </cell>
          <cell r="K390">
            <v>0.05555555555555555</v>
          </cell>
        </row>
        <row r="391">
          <cell r="B391" t="str">
            <v>        More than 9 Months After Graduation</v>
          </cell>
          <cell r="C391">
            <v>21</v>
          </cell>
          <cell r="D391">
            <v>0.04656319290465632</v>
          </cell>
          <cell r="E391">
            <v>0.04666666666666667</v>
          </cell>
          <cell r="F391">
            <v>1</v>
          </cell>
          <cell r="G391">
            <v>0.024390243902439025</v>
          </cell>
          <cell r="H391">
            <v>0.024390243902439025</v>
          </cell>
          <cell r="I391">
            <v>1</v>
          </cell>
          <cell r="J391">
            <v>0.05555555555555555</v>
          </cell>
          <cell r="K391">
            <v>0.05555555555555555</v>
          </cell>
        </row>
        <row r="392">
          <cell r="B392" t="str">
            <v>    No Response</v>
          </cell>
          <cell r="C392">
            <v>1</v>
          </cell>
          <cell r="D392">
            <v>0.0022172949002217295</v>
          </cell>
          <cell r="E392" t="str">
            <v>--  </v>
          </cell>
          <cell r="F392">
            <v>0</v>
          </cell>
          <cell r="G392">
            <v>0</v>
          </cell>
          <cell r="H392" t="str">
            <v>--  </v>
          </cell>
          <cell r="I392">
            <v>0</v>
          </cell>
          <cell r="J392">
            <v>0</v>
          </cell>
          <cell r="K392" t="str">
            <v>--  </v>
          </cell>
        </row>
        <row r="393">
          <cell r="A393" t="str">
            <v>7.</v>
          </cell>
          <cell r="B393" t="str">
            <v>Annual Earned Income in Current Job Before Taxes</v>
          </cell>
        </row>
        <row r="394">
          <cell r="B394" t="str">
            <v>    Employed Full-Time **</v>
          </cell>
          <cell r="C394" t="str">
            <v>       (N =364, Mean = $28,226)</v>
          </cell>
          <cell r="F394" t="str">
            <v>       (N =32, Mean = $24,434)</v>
          </cell>
          <cell r="I394" t="str">
            <v>       (N =14, Mean = $30,736)</v>
          </cell>
        </row>
        <row r="395">
          <cell r="B395" t="str">
            <v>        Less Than $15,000</v>
          </cell>
          <cell r="C395">
            <v>19</v>
          </cell>
          <cell r="D395">
            <v>0.047619047619047616</v>
          </cell>
          <cell r="E395">
            <v>0.0521978021978022</v>
          </cell>
          <cell r="F395">
            <v>2</v>
          </cell>
          <cell r="G395">
            <v>0.05555555555555555</v>
          </cell>
          <cell r="H395">
            <v>0.0625</v>
          </cell>
          <cell r="I395">
            <v>1</v>
          </cell>
          <cell r="J395">
            <v>0.06666666666666667</v>
          </cell>
          <cell r="K395">
            <v>0.07142857142857142</v>
          </cell>
        </row>
        <row r="396">
          <cell r="B396" t="str">
            <v>        $15,000 to 19,999</v>
          </cell>
          <cell r="C396">
            <v>40</v>
          </cell>
          <cell r="D396">
            <v>0.10025062656641603</v>
          </cell>
          <cell r="E396">
            <v>0.10989010989010989</v>
          </cell>
          <cell r="F396">
            <v>8</v>
          </cell>
          <cell r="G396">
            <v>0.2222222222222222</v>
          </cell>
          <cell r="H396">
            <v>0.25</v>
          </cell>
          <cell r="I396">
            <v>0</v>
          </cell>
          <cell r="J396">
            <v>0</v>
          </cell>
          <cell r="K396">
            <v>0</v>
          </cell>
        </row>
        <row r="397">
          <cell r="B397" t="str">
            <v>        $20,000 to $24,999</v>
          </cell>
          <cell r="C397">
            <v>87</v>
          </cell>
          <cell r="D397">
            <v>0.21804511278195488</v>
          </cell>
          <cell r="E397">
            <v>0.23901098901098902</v>
          </cell>
          <cell r="F397">
            <v>8</v>
          </cell>
          <cell r="G397">
            <v>0.2222222222222222</v>
          </cell>
          <cell r="H397">
            <v>0.25</v>
          </cell>
          <cell r="I397">
            <v>4</v>
          </cell>
          <cell r="J397">
            <v>0.26666666666666666</v>
          </cell>
          <cell r="K397">
            <v>0.2857142857142857</v>
          </cell>
        </row>
        <row r="398">
          <cell r="B398" t="str">
            <v>        $25,000 to $29,999</v>
          </cell>
          <cell r="C398">
            <v>80</v>
          </cell>
          <cell r="D398">
            <v>0.20050125313283207</v>
          </cell>
          <cell r="E398">
            <v>0.21978021978021978</v>
          </cell>
          <cell r="F398">
            <v>8</v>
          </cell>
          <cell r="G398">
            <v>0.2222222222222222</v>
          </cell>
          <cell r="H398">
            <v>0.25</v>
          </cell>
          <cell r="I398">
            <v>4</v>
          </cell>
          <cell r="J398">
            <v>0.26666666666666666</v>
          </cell>
          <cell r="K398">
            <v>0.2857142857142857</v>
          </cell>
        </row>
        <row r="399">
          <cell r="B399" t="str">
            <v>        $30,000 to $34,999</v>
          </cell>
          <cell r="C399">
            <v>60</v>
          </cell>
          <cell r="D399">
            <v>0.15037593984962405</v>
          </cell>
          <cell r="E399">
            <v>0.16483516483516483</v>
          </cell>
          <cell r="F399">
            <v>2</v>
          </cell>
          <cell r="G399">
            <v>0.05555555555555555</v>
          </cell>
          <cell r="H399">
            <v>0.0625</v>
          </cell>
          <cell r="I399">
            <v>0</v>
          </cell>
          <cell r="J399">
            <v>0</v>
          </cell>
          <cell r="K399">
            <v>0</v>
          </cell>
        </row>
        <row r="400">
          <cell r="B400" t="str">
            <v>        $35,000  to $39,999</v>
          </cell>
          <cell r="C400">
            <v>31</v>
          </cell>
          <cell r="D400">
            <v>0.07769423558897243</v>
          </cell>
          <cell r="E400">
            <v>0.08516483516483517</v>
          </cell>
          <cell r="F400">
            <v>1</v>
          </cell>
          <cell r="G400">
            <v>0.027777777777777776</v>
          </cell>
          <cell r="H400">
            <v>0.03125</v>
          </cell>
          <cell r="I400">
            <v>3</v>
          </cell>
          <cell r="J400">
            <v>0.2</v>
          </cell>
          <cell r="K400">
            <v>0.21428571428571427</v>
          </cell>
        </row>
        <row r="401">
          <cell r="B401" t="str">
            <v>        $40,000 or More</v>
          </cell>
          <cell r="C401">
            <v>47</v>
          </cell>
          <cell r="D401">
            <v>0.11779448621553884</v>
          </cell>
          <cell r="E401">
            <v>0.12912087912087913</v>
          </cell>
          <cell r="F401">
            <v>3</v>
          </cell>
          <cell r="G401">
            <v>0.08333333333333333</v>
          </cell>
          <cell r="H401">
            <v>0.09375</v>
          </cell>
          <cell r="I401">
            <v>2</v>
          </cell>
          <cell r="J401">
            <v>0.13333333333333333</v>
          </cell>
          <cell r="K401">
            <v>0.14285714285714285</v>
          </cell>
        </row>
        <row r="402">
          <cell r="B402" t="str">
            <v>        No Response</v>
          </cell>
          <cell r="C402">
            <v>35</v>
          </cell>
          <cell r="D402">
            <v>0.08771929824561403</v>
          </cell>
          <cell r="E402" t="str">
            <v>--  </v>
          </cell>
          <cell r="F402">
            <v>4</v>
          </cell>
          <cell r="G402">
            <v>0.1111111111111111</v>
          </cell>
          <cell r="H402" t="str">
            <v>--  </v>
          </cell>
          <cell r="I402">
            <v>1</v>
          </cell>
          <cell r="J402">
            <v>0.06666666666666667</v>
          </cell>
          <cell r="K402" t="str">
            <v>--  </v>
          </cell>
        </row>
        <row r="404">
          <cell r="B404" t="str">
            <v>    Employed Part-Time **</v>
          </cell>
          <cell r="C404" t="str">
            <v>       (N =42 , Mean = $11,399)</v>
          </cell>
          <cell r="F404" t="str">
            <v>       (N =2, Mean = $14,250)</v>
          </cell>
          <cell r="I404" t="str">
            <v>       (N =3 , Mean = $14,453)</v>
          </cell>
        </row>
        <row r="405">
          <cell r="B405" t="str">
            <v>        Less Than $5,000</v>
          </cell>
          <cell r="C405">
            <v>3</v>
          </cell>
          <cell r="D405">
            <v>0.057692307692307696</v>
          </cell>
          <cell r="E405">
            <v>0.07142857142857142</v>
          </cell>
          <cell r="F405">
            <v>0</v>
          </cell>
          <cell r="G405">
            <v>0</v>
          </cell>
          <cell r="H405" t="str">
            <v>N.A.</v>
          </cell>
          <cell r="I405">
            <v>0</v>
          </cell>
          <cell r="J405">
            <v>0</v>
          </cell>
          <cell r="K405">
            <v>0</v>
          </cell>
        </row>
        <row r="406">
          <cell r="B406" t="str">
            <v>        5,000 to $9,999</v>
          </cell>
          <cell r="C406">
            <v>18</v>
          </cell>
          <cell r="D406">
            <v>0.34615384615384615</v>
          </cell>
          <cell r="E406">
            <v>0.42857142857142855</v>
          </cell>
          <cell r="F406">
            <v>0</v>
          </cell>
          <cell r="G406">
            <v>0</v>
          </cell>
          <cell r="H406" t="str">
            <v>N.A.</v>
          </cell>
          <cell r="I406">
            <v>1</v>
          </cell>
          <cell r="J406">
            <v>0.3333333333333333</v>
          </cell>
          <cell r="K406">
            <v>0.3333333333333333</v>
          </cell>
        </row>
        <row r="407">
          <cell r="B407" t="str">
            <v>        $10,000 to $14,999</v>
          </cell>
          <cell r="C407">
            <v>9</v>
          </cell>
          <cell r="D407">
            <v>0.17307692307692307</v>
          </cell>
          <cell r="E407">
            <v>0.21428571428571427</v>
          </cell>
          <cell r="F407">
            <v>1</v>
          </cell>
          <cell r="G407">
            <v>0.2</v>
          </cell>
          <cell r="H407" t="str">
            <v>N.A.</v>
          </cell>
          <cell r="I407">
            <v>1</v>
          </cell>
          <cell r="J407">
            <v>0.3333333333333333</v>
          </cell>
          <cell r="K407">
            <v>0.3333333333333333</v>
          </cell>
        </row>
        <row r="408">
          <cell r="B408" t="str">
            <v>        $15,000 to $19,999</v>
          </cell>
          <cell r="C408">
            <v>6</v>
          </cell>
          <cell r="D408">
            <v>0.11538461538461539</v>
          </cell>
          <cell r="E408">
            <v>0.14285714285714285</v>
          </cell>
          <cell r="F408">
            <v>1</v>
          </cell>
          <cell r="G408">
            <v>0.2</v>
          </cell>
          <cell r="H408" t="str">
            <v>N.A.</v>
          </cell>
          <cell r="I408">
            <v>0</v>
          </cell>
          <cell r="J408">
            <v>0</v>
          </cell>
          <cell r="K408">
            <v>0</v>
          </cell>
        </row>
        <row r="409">
          <cell r="B409" t="str">
            <v>        $20,000 or More</v>
          </cell>
          <cell r="C409">
            <v>6</v>
          </cell>
          <cell r="D409">
            <v>0.11538461538461539</v>
          </cell>
          <cell r="E409">
            <v>0.14285714285714285</v>
          </cell>
          <cell r="F409">
            <v>0</v>
          </cell>
          <cell r="G409">
            <v>0</v>
          </cell>
          <cell r="H409" t="str">
            <v>N.A.</v>
          </cell>
          <cell r="I409">
            <v>1</v>
          </cell>
          <cell r="J409">
            <v>0.3333333333333333</v>
          </cell>
          <cell r="K409">
            <v>0.3333333333333333</v>
          </cell>
        </row>
        <row r="410">
          <cell r="B410" t="str">
            <v>        No Response</v>
          </cell>
          <cell r="C410">
            <v>10</v>
          </cell>
          <cell r="D410">
            <v>0.19230769230769232</v>
          </cell>
          <cell r="E410" t="str">
            <v>--  </v>
          </cell>
          <cell r="F410">
            <v>3</v>
          </cell>
          <cell r="G410">
            <v>0.6</v>
          </cell>
          <cell r="H410" t="str">
            <v>--  </v>
          </cell>
          <cell r="I410">
            <v>0</v>
          </cell>
          <cell r="J410">
            <v>0</v>
          </cell>
          <cell r="K410" t="str">
            <v>--  </v>
          </cell>
        </row>
        <row r="411">
          <cell r="A411" t="str">
            <v>*    "Other" includes American Indian/Alaskan Native, Asian/Pacific Islander, Hispanic, and Non-Resident Alien.</v>
          </cell>
        </row>
        <row r="412">
          <cell r="A412" t="str">
            <v>**    The "N" is the number responding to Question 7 in each category.</v>
          </cell>
        </row>
        <row r="414">
          <cell r="A414" t="str">
            <v>Southern Illinois University Edwardsville</v>
          </cell>
          <cell r="K414" t="str">
            <v>Page I-10</v>
          </cell>
        </row>
        <row r="415">
          <cell r="A415" t="str">
            <v>Survey of 1997 Baccalaureate Graduates -- One Year Out</v>
          </cell>
        </row>
        <row r="416">
          <cell r="A416" t="str">
            <v>Survey Responses  --  Part I</v>
          </cell>
        </row>
        <row r="417">
          <cell r="A417" t="str">
            <v>Employment Questions</v>
          </cell>
        </row>
        <row r="418">
          <cell r="C418" t="str">
            <v>White, Non-Hispanic</v>
          </cell>
          <cell r="F418" t="str">
            <v>Black, Non-Hispanic</v>
          </cell>
          <cell r="I418" t="str">
            <v>Other *</v>
          </cell>
        </row>
        <row r="419">
          <cell r="D419" t="str">
            <v>Percent</v>
          </cell>
          <cell r="E419" t="str">
            <v>Percent</v>
          </cell>
          <cell r="G419" t="str">
            <v>Percent</v>
          </cell>
          <cell r="H419" t="str">
            <v>Percent</v>
          </cell>
          <cell r="J419" t="str">
            <v>Percent</v>
          </cell>
          <cell r="K419" t="str">
            <v>Percent</v>
          </cell>
        </row>
        <row r="420">
          <cell r="D420" t="str">
            <v>of Survey</v>
          </cell>
          <cell r="E420" t="str">
            <v>of Question</v>
          </cell>
          <cell r="G420" t="str">
            <v>of Survey</v>
          </cell>
          <cell r="H420" t="str">
            <v>of Question</v>
          </cell>
          <cell r="J420" t="str">
            <v>of Survey</v>
          </cell>
          <cell r="K420" t="str">
            <v>of Question</v>
          </cell>
        </row>
        <row r="421">
          <cell r="C421" t="str">
            <v>Number</v>
          </cell>
          <cell r="D421" t="str">
            <v>Respondents</v>
          </cell>
          <cell r="E421" t="str">
            <v>Respondents</v>
          </cell>
          <cell r="F421" t="str">
            <v>Number</v>
          </cell>
          <cell r="G421" t="str">
            <v>Respondents</v>
          </cell>
          <cell r="H421" t="str">
            <v>Respondents</v>
          </cell>
          <cell r="I421" t="str">
            <v>Number</v>
          </cell>
          <cell r="J421" t="str">
            <v>Respondents</v>
          </cell>
          <cell r="K421" t="str">
            <v>Respondents</v>
          </cell>
        </row>
        <row r="422">
          <cell r="A422" t="str">
            <v>8.</v>
          </cell>
          <cell r="B422" t="str">
            <v>Bachelor's Degree Preparation for Job</v>
          </cell>
        </row>
        <row r="423">
          <cell r="B423" t="str">
            <v>Very Well</v>
          </cell>
          <cell r="C423">
            <v>74</v>
          </cell>
          <cell r="D423">
            <v>0.164079822616408</v>
          </cell>
          <cell r="E423">
            <v>0.16856492027334852</v>
          </cell>
          <cell r="F423">
            <v>8</v>
          </cell>
          <cell r="G423">
            <v>0.1951219512195122</v>
          </cell>
          <cell r="H423">
            <v>0.20512820512820512</v>
          </cell>
          <cell r="I423">
            <v>1</v>
          </cell>
          <cell r="J423">
            <v>0.05555555555555555</v>
          </cell>
          <cell r="K423">
            <v>0.05555555555555555</v>
          </cell>
        </row>
        <row r="424">
          <cell r="B424" t="str">
            <v>Well</v>
          </cell>
          <cell r="C424">
            <v>145</v>
          </cell>
          <cell r="D424">
            <v>0.3215077605321508</v>
          </cell>
          <cell r="E424">
            <v>0.33029612756264237</v>
          </cell>
          <cell r="F424">
            <v>13</v>
          </cell>
          <cell r="G424">
            <v>0.3170731707317073</v>
          </cell>
          <cell r="H424">
            <v>0.3333333333333333</v>
          </cell>
          <cell r="I424">
            <v>5</v>
          </cell>
          <cell r="J424">
            <v>0.2777777777777778</v>
          </cell>
          <cell r="K424">
            <v>0.2777777777777778</v>
          </cell>
        </row>
        <row r="425">
          <cell r="B425" t="str">
            <v>Adequately</v>
          </cell>
          <cell r="C425">
            <v>178</v>
          </cell>
          <cell r="D425">
            <v>0.3946784922394678</v>
          </cell>
          <cell r="E425">
            <v>0.4054669703872437</v>
          </cell>
          <cell r="F425">
            <v>10</v>
          </cell>
          <cell r="G425">
            <v>0.24390243902439024</v>
          </cell>
          <cell r="H425">
            <v>0.2564102564102564</v>
          </cell>
          <cell r="I425">
            <v>11</v>
          </cell>
          <cell r="J425">
            <v>0.6111111111111112</v>
          </cell>
          <cell r="K425">
            <v>0.6111111111111112</v>
          </cell>
        </row>
        <row r="426">
          <cell r="B426" t="str">
            <v>Inadequately</v>
          </cell>
          <cell r="C426">
            <v>24</v>
          </cell>
          <cell r="D426">
            <v>0.05321507760532151</v>
          </cell>
          <cell r="E426">
            <v>0.05466970387243736</v>
          </cell>
          <cell r="F426">
            <v>4</v>
          </cell>
          <cell r="G426">
            <v>0.0975609756097561</v>
          </cell>
          <cell r="H426">
            <v>0.10256410256410256</v>
          </cell>
          <cell r="I426">
            <v>1</v>
          </cell>
          <cell r="J426">
            <v>0.05555555555555555</v>
          </cell>
          <cell r="K426">
            <v>0.05555555555555555</v>
          </cell>
        </row>
        <row r="427">
          <cell r="B427" t="str">
            <v>Poorly</v>
          </cell>
          <cell r="C427">
            <v>5</v>
          </cell>
          <cell r="D427">
            <v>0.011086474501108648</v>
          </cell>
          <cell r="E427">
            <v>0.011389521640091117</v>
          </cell>
          <cell r="F427">
            <v>2</v>
          </cell>
          <cell r="G427">
            <v>0.04878048780487805</v>
          </cell>
          <cell r="H427">
            <v>0.05128205128205128</v>
          </cell>
          <cell r="I427">
            <v>0</v>
          </cell>
          <cell r="J427">
            <v>0</v>
          </cell>
          <cell r="K427">
            <v>0</v>
          </cell>
        </row>
        <row r="428">
          <cell r="B428" t="str">
            <v>Very Poorly</v>
          </cell>
          <cell r="C428">
            <v>13</v>
          </cell>
          <cell r="D428">
            <v>0.028824833702882482</v>
          </cell>
          <cell r="E428">
            <v>0.029612756264236904</v>
          </cell>
          <cell r="F428">
            <v>2</v>
          </cell>
          <cell r="G428">
            <v>0.04878048780487805</v>
          </cell>
          <cell r="H428">
            <v>0.05128205128205128</v>
          </cell>
          <cell r="I428">
            <v>0</v>
          </cell>
          <cell r="J428">
            <v>0</v>
          </cell>
          <cell r="K428">
            <v>0</v>
          </cell>
        </row>
        <row r="429">
          <cell r="B429" t="str">
            <v>No Response</v>
          </cell>
          <cell r="C429">
            <v>12</v>
          </cell>
          <cell r="D429">
            <v>0.026607538802660754</v>
          </cell>
          <cell r="E429" t="str">
            <v>--  </v>
          </cell>
          <cell r="F429">
            <v>2</v>
          </cell>
          <cell r="G429">
            <v>0.04878048780487805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9a.</v>
          </cell>
          <cell r="B430" t="str">
            <v>Primary Occupation</v>
          </cell>
        </row>
        <row r="431">
          <cell r="B431" t="str">
            <v>    Management</v>
          </cell>
          <cell r="C431">
            <v>30</v>
          </cell>
          <cell r="D431">
            <v>0.06651884700665188</v>
          </cell>
          <cell r="E431">
            <v>0.06666666666666667</v>
          </cell>
          <cell r="F431">
            <v>2</v>
          </cell>
          <cell r="G431">
            <v>0.04878048780487805</v>
          </cell>
          <cell r="H431">
            <v>0.05</v>
          </cell>
          <cell r="I431">
            <v>1</v>
          </cell>
          <cell r="J431">
            <v>0.05555555555555555</v>
          </cell>
          <cell r="K431">
            <v>0.05555555555555555</v>
          </cell>
        </row>
        <row r="432">
          <cell r="B432" t="str">
            <v>    Business &amp; Financial Operations</v>
          </cell>
          <cell r="C432">
            <v>43</v>
          </cell>
          <cell r="D432">
            <v>0.09534368070953436</v>
          </cell>
          <cell r="E432">
            <v>0.09555555555555556</v>
          </cell>
          <cell r="F432">
            <v>2</v>
          </cell>
          <cell r="G432">
            <v>0.04878048780487805</v>
          </cell>
          <cell r="H432">
            <v>0.05</v>
          </cell>
          <cell r="I432">
            <v>1</v>
          </cell>
          <cell r="J432">
            <v>0.05555555555555555</v>
          </cell>
          <cell r="K432">
            <v>0.05555555555555555</v>
          </cell>
        </row>
        <row r="433">
          <cell r="B433" t="str">
            <v>    Computer &amp; Mathematical</v>
          </cell>
          <cell r="C433">
            <v>32</v>
          </cell>
          <cell r="D433">
            <v>0.07095343680709534</v>
          </cell>
          <cell r="E433">
            <v>0.07111111111111111</v>
          </cell>
          <cell r="F433">
            <v>2</v>
          </cell>
          <cell r="G433">
            <v>0.04878048780487805</v>
          </cell>
          <cell r="H433">
            <v>0.05</v>
          </cell>
          <cell r="I433">
            <v>5</v>
          </cell>
          <cell r="J433">
            <v>0.2777777777777778</v>
          </cell>
          <cell r="K433">
            <v>0.2777777777777778</v>
          </cell>
        </row>
        <row r="434">
          <cell r="B434" t="str">
            <v>    Architecture &amp; Engineering</v>
          </cell>
          <cell r="C434">
            <v>35</v>
          </cell>
          <cell r="D434">
            <v>0.07760532150776053</v>
          </cell>
          <cell r="E434">
            <v>0.07777777777777778</v>
          </cell>
          <cell r="F434">
            <v>3</v>
          </cell>
          <cell r="G434">
            <v>0.07317073170731707</v>
          </cell>
          <cell r="H434">
            <v>0.075</v>
          </cell>
          <cell r="I434">
            <v>0</v>
          </cell>
          <cell r="J434">
            <v>0</v>
          </cell>
          <cell r="K434">
            <v>0</v>
          </cell>
        </row>
        <row r="435">
          <cell r="B435" t="str">
            <v>    Life, Physical, &amp; Social Science</v>
          </cell>
          <cell r="C435">
            <v>10</v>
          </cell>
          <cell r="D435">
            <v>0.022172949002217297</v>
          </cell>
          <cell r="E435">
            <v>0.022222222222222223</v>
          </cell>
          <cell r="F435">
            <v>1</v>
          </cell>
          <cell r="G435">
            <v>0.024390243902439025</v>
          </cell>
          <cell r="H435">
            <v>0.025</v>
          </cell>
          <cell r="I435">
            <v>1</v>
          </cell>
          <cell r="J435">
            <v>0.05555555555555555</v>
          </cell>
          <cell r="K435">
            <v>0.05555555555555555</v>
          </cell>
        </row>
        <row r="436">
          <cell r="B436" t="str">
            <v>    Health</v>
          </cell>
          <cell r="C436">
            <v>65</v>
          </cell>
          <cell r="D436">
            <v>0.14412416851441243</v>
          </cell>
          <cell r="E436">
            <v>0.14444444444444443</v>
          </cell>
          <cell r="F436">
            <v>5</v>
          </cell>
          <cell r="G436">
            <v>0.12195121951219512</v>
          </cell>
          <cell r="H436">
            <v>0.125</v>
          </cell>
          <cell r="I436">
            <v>2</v>
          </cell>
          <cell r="J436">
            <v>0.1111111111111111</v>
          </cell>
          <cell r="K436">
            <v>0.1111111111111111</v>
          </cell>
        </row>
        <row r="437">
          <cell r="B437" t="str">
            <v>    Community &amp; Social Service</v>
          </cell>
          <cell r="C437">
            <v>30</v>
          </cell>
          <cell r="D437">
            <v>0.06651884700665188</v>
          </cell>
          <cell r="E437">
            <v>0.06666666666666667</v>
          </cell>
          <cell r="F437">
            <v>9</v>
          </cell>
          <cell r="G437">
            <v>0.21951219512195122</v>
          </cell>
          <cell r="H437">
            <v>0.225</v>
          </cell>
          <cell r="I437">
            <v>1</v>
          </cell>
          <cell r="J437">
            <v>0.05555555555555555</v>
          </cell>
          <cell r="K437">
            <v>0.05555555555555555</v>
          </cell>
        </row>
        <row r="438">
          <cell r="B438" t="str">
            <v>    Legal</v>
          </cell>
          <cell r="C438">
            <v>2</v>
          </cell>
          <cell r="D438">
            <v>0.004434589800443459</v>
          </cell>
          <cell r="E438">
            <v>0.0044444444444444444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B439" t="str">
            <v>    Education, Training, &amp; Library</v>
          </cell>
          <cell r="C439">
            <v>111</v>
          </cell>
          <cell r="D439">
            <v>0.24611973392461198</v>
          </cell>
          <cell r="E439">
            <v>0.24666666666666667</v>
          </cell>
          <cell r="F439">
            <v>1</v>
          </cell>
          <cell r="G439">
            <v>0.024390243902439025</v>
          </cell>
          <cell r="H439">
            <v>0.025</v>
          </cell>
          <cell r="I439">
            <v>2</v>
          </cell>
          <cell r="J439">
            <v>0.1111111111111111</v>
          </cell>
          <cell r="K439">
            <v>0.1111111111111111</v>
          </cell>
        </row>
        <row r="440">
          <cell r="B440" t="str">
            <v>    Arts, Design, Entertainment, Media &amp; Sports</v>
          </cell>
          <cell r="C440">
            <v>15</v>
          </cell>
          <cell r="D440">
            <v>0.03325942350332594</v>
          </cell>
          <cell r="E440">
            <v>0.03333333333333333</v>
          </cell>
          <cell r="F440">
            <v>1</v>
          </cell>
          <cell r="G440">
            <v>0.024390243902439025</v>
          </cell>
          <cell r="H440">
            <v>0.025</v>
          </cell>
          <cell r="I440">
            <v>2</v>
          </cell>
          <cell r="J440">
            <v>0.1111111111111111</v>
          </cell>
          <cell r="K440">
            <v>0.1111111111111111</v>
          </cell>
        </row>
        <row r="441">
          <cell r="B441" t="str">
            <v>    Sales</v>
          </cell>
          <cell r="C441">
            <v>24</v>
          </cell>
          <cell r="D441">
            <v>0.05321507760532151</v>
          </cell>
          <cell r="E441">
            <v>0.05333333333333334</v>
          </cell>
          <cell r="F441">
            <v>5</v>
          </cell>
          <cell r="G441">
            <v>0.12195121951219512</v>
          </cell>
          <cell r="H441">
            <v>0.125</v>
          </cell>
          <cell r="I441">
            <v>1</v>
          </cell>
          <cell r="J441">
            <v>0.05555555555555555</v>
          </cell>
          <cell r="K441">
            <v>0.05555555555555555</v>
          </cell>
        </row>
        <row r="442">
          <cell r="B442" t="str">
            <v>    Office &amp; Administration</v>
          </cell>
          <cell r="C442">
            <v>25</v>
          </cell>
          <cell r="D442">
            <v>0.05543237250554324</v>
          </cell>
          <cell r="E442">
            <v>0.05555555555555555</v>
          </cell>
          <cell r="F442">
            <v>5</v>
          </cell>
          <cell r="G442">
            <v>0.12195121951219512</v>
          </cell>
          <cell r="H442">
            <v>0.125</v>
          </cell>
          <cell r="I442">
            <v>2</v>
          </cell>
          <cell r="J442">
            <v>0.1111111111111111</v>
          </cell>
          <cell r="K442">
            <v>0.1111111111111111</v>
          </cell>
        </row>
        <row r="443">
          <cell r="B443" t="str">
            <v>    Protective Services</v>
          </cell>
          <cell r="C443">
            <v>3</v>
          </cell>
          <cell r="D443">
            <v>0.0066518847006651885</v>
          </cell>
          <cell r="E443">
            <v>0.006666666666666667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B444" t="str">
            <v>    Food Preparation &amp; Serving</v>
          </cell>
          <cell r="C444">
            <v>3</v>
          </cell>
          <cell r="D444">
            <v>0.0066518847006651885</v>
          </cell>
          <cell r="E444">
            <v>0.006666666666666667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B445" t="str">
            <v>    Buildings &amp; Grounds Maintenance</v>
          </cell>
          <cell r="C445">
            <v>6</v>
          </cell>
          <cell r="D445">
            <v>0.013303769401330377</v>
          </cell>
          <cell r="E445">
            <v>0.013333333333333334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B446" t="str">
            <v>    Personal Care and Service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B447" t="str">
            <v>    Farming, Fishing, and Forestry</v>
          </cell>
          <cell r="C447">
            <v>3</v>
          </cell>
          <cell r="D447">
            <v>0.0066518847006651885</v>
          </cell>
          <cell r="E447">
            <v>0.006666666666666667</v>
          </cell>
          <cell r="F447">
            <v>1</v>
          </cell>
          <cell r="G447">
            <v>0.024390243902439025</v>
          </cell>
          <cell r="H447">
            <v>0.025</v>
          </cell>
          <cell r="I447">
            <v>0</v>
          </cell>
          <cell r="J447">
            <v>0</v>
          </cell>
          <cell r="K447">
            <v>0</v>
          </cell>
        </row>
        <row r="448">
          <cell r="B448" t="str">
            <v>    Construction &amp; Extractive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B449" t="str">
            <v>    Installation, Maintenance, &amp; Repair</v>
          </cell>
          <cell r="C449">
            <v>2</v>
          </cell>
          <cell r="D449">
            <v>0.004434589800443459</v>
          </cell>
          <cell r="E449">
            <v>0.0044444444444444444</v>
          </cell>
          <cell r="F449">
            <v>1</v>
          </cell>
          <cell r="G449">
            <v>0.024390243902439025</v>
          </cell>
          <cell r="H449">
            <v>0.025</v>
          </cell>
          <cell r="I449">
            <v>0</v>
          </cell>
          <cell r="J449">
            <v>0</v>
          </cell>
          <cell r="K449">
            <v>0</v>
          </cell>
        </row>
        <row r="450">
          <cell r="B450" t="str">
            <v>    Production</v>
          </cell>
          <cell r="C450">
            <v>8</v>
          </cell>
          <cell r="D450">
            <v>0.017738359201773836</v>
          </cell>
          <cell r="E450">
            <v>0.017777777777777778</v>
          </cell>
          <cell r="F450">
            <v>1</v>
          </cell>
          <cell r="G450">
            <v>0.024390243902439025</v>
          </cell>
          <cell r="H450">
            <v>0.025</v>
          </cell>
          <cell r="I450">
            <v>0</v>
          </cell>
          <cell r="J450">
            <v>0</v>
          </cell>
          <cell r="K450">
            <v>0</v>
          </cell>
        </row>
        <row r="451">
          <cell r="B451" t="str">
            <v>    Transportation and Material Moving</v>
          </cell>
          <cell r="C451">
            <v>2</v>
          </cell>
          <cell r="D451">
            <v>0.004434589800443459</v>
          </cell>
          <cell r="E451">
            <v>0.0044444444444444444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B452" t="str">
            <v>    Military</v>
          </cell>
          <cell r="C452">
            <v>1</v>
          </cell>
          <cell r="D452">
            <v>0.0022172949002217295</v>
          </cell>
          <cell r="E452">
            <v>0.0022222222222222222</v>
          </cell>
          <cell r="F452">
            <v>1</v>
          </cell>
          <cell r="G452">
            <v>0.024390243902439025</v>
          </cell>
          <cell r="H452">
            <v>0.025</v>
          </cell>
          <cell r="I452">
            <v>0</v>
          </cell>
          <cell r="J452">
            <v>0</v>
          </cell>
          <cell r="K452">
            <v>0</v>
          </cell>
        </row>
        <row r="453">
          <cell r="B453" t="str">
            <v>    No Response</v>
          </cell>
          <cell r="C453">
            <v>1</v>
          </cell>
          <cell r="D453">
            <v>0.0022172949002217295</v>
          </cell>
          <cell r="E453" t="str">
            <v>--  </v>
          </cell>
          <cell r="F453">
            <v>1</v>
          </cell>
          <cell r="G453">
            <v>0.024390243902439025</v>
          </cell>
          <cell r="H453" t="str">
            <v>--  </v>
          </cell>
          <cell r="I453">
            <v>0</v>
          </cell>
          <cell r="J453">
            <v>0</v>
          </cell>
          <cell r="K453" t="str">
            <v>--  </v>
          </cell>
        </row>
        <row r="454">
          <cell r="A454" t="str">
            <v>*     "Other" includes American Indian/Alaskan Native, Asian/Pacific Islander, Hispanic, and Non-Resident Alien.</v>
          </cell>
        </row>
        <row r="485">
          <cell r="C485">
            <v>14</v>
          </cell>
          <cell r="F485">
            <v>3</v>
          </cell>
          <cell r="I48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0">
          <cell r="C10">
            <v>95</v>
          </cell>
        </row>
        <row r="26">
          <cell r="C26">
            <v>17</v>
          </cell>
        </row>
        <row r="27">
          <cell r="C27">
            <v>59</v>
          </cell>
        </row>
        <row r="68">
          <cell r="C68">
            <v>31</v>
          </cell>
          <cell r="F68">
            <v>63</v>
          </cell>
        </row>
        <row r="92">
          <cell r="C92">
            <v>6</v>
          </cell>
          <cell r="F92">
            <v>10</v>
          </cell>
        </row>
        <row r="93">
          <cell r="C93">
            <v>19</v>
          </cell>
          <cell r="F93">
            <v>40</v>
          </cell>
        </row>
        <row r="130">
          <cell r="C130">
            <v>87</v>
          </cell>
          <cell r="F130">
            <v>4</v>
          </cell>
          <cell r="I130">
            <v>3</v>
          </cell>
        </row>
        <row r="146">
          <cell r="C146">
            <v>13</v>
          </cell>
          <cell r="F146">
            <v>3</v>
          </cell>
          <cell r="I146">
            <v>0</v>
          </cell>
        </row>
        <row r="147">
          <cell r="C147">
            <v>51</v>
          </cell>
          <cell r="F147">
            <v>5</v>
          </cell>
          <cell r="I147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-schools charts"/>
    </sheetNames>
    <sheetDataSet>
      <sheetData sheetId="0">
        <row r="10">
          <cell r="C10">
            <v>313</v>
          </cell>
        </row>
        <row r="11">
          <cell r="C11">
            <v>27</v>
          </cell>
        </row>
        <row r="137">
          <cell r="C137">
            <v>6</v>
          </cell>
        </row>
        <row r="167">
          <cell r="C167">
            <v>71</v>
          </cell>
        </row>
        <row r="175">
          <cell r="C175">
            <v>107</v>
          </cell>
          <cell r="F175">
            <v>204</v>
          </cell>
        </row>
        <row r="176">
          <cell r="C176">
            <v>8</v>
          </cell>
          <cell r="F176">
            <v>19</v>
          </cell>
        </row>
        <row r="314">
          <cell r="C314">
            <v>4</v>
          </cell>
          <cell r="F314">
            <v>2</v>
          </cell>
        </row>
        <row r="344">
          <cell r="C344">
            <v>23</v>
          </cell>
          <cell r="F344">
            <v>48</v>
          </cell>
        </row>
        <row r="352">
          <cell r="C352">
            <v>288</v>
          </cell>
          <cell r="F352">
            <v>16</v>
          </cell>
          <cell r="I352">
            <v>7</v>
          </cell>
        </row>
        <row r="353">
          <cell r="C353">
            <v>25</v>
          </cell>
          <cell r="F353">
            <v>0</v>
          </cell>
          <cell r="I353">
            <v>2</v>
          </cell>
        </row>
        <row r="491">
          <cell r="C491">
            <v>5</v>
          </cell>
          <cell r="F491">
            <v>1</v>
          </cell>
          <cell r="I491">
            <v>0</v>
          </cell>
        </row>
        <row r="522">
          <cell r="C522">
            <v>62</v>
          </cell>
          <cell r="F522">
            <v>5</v>
          </cell>
          <cell r="I522">
            <v>4</v>
          </cell>
        </row>
      </sheetData>
      <sheetData sheetId="2">
        <row r="1">
          <cell r="K1" t="str">
            <v>2000 Baccalaureate Graduates Five Years Out</v>
          </cell>
        </row>
        <row r="2">
          <cell r="K2" t="str">
            <v>Employment</v>
          </cell>
          <cell r="U2" t="str">
            <v>Employment, cont.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GRADRESP"/>
      <sheetName val="PART1"/>
      <sheetName val="PART2"/>
      <sheetName val="PART3"/>
      <sheetName val="PART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Returns"/>
      <sheetName val="GRADRESP"/>
      <sheetName val="GradResp-schools"/>
      <sheetName val="GradResp-schools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Part 4-schoo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9" sqref="A9"/>
    </sheetView>
  </sheetViews>
  <sheetFormatPr defaultColWidth="9.140625" defaultRowHeight="12.75"/>
  <cols>
    <col min="1" max="1" width="21.28125" style="0" customWidth="1"/>
  </cols>
  <sheetData>
    <row r="1" ht="15.75">
      <c r="A1" s="1" t="s">
        <v>0</v>
      </c>
    </row>
    <row r="2" spans="2:7" ht="12.75">
      <c r="B2" t="s">
        <v>1</v>
      </c>
      <c r="F2" s="2"/>
      <c r="G2" s="3"/>
    </row>
    <row r="3" ht="12.75">
      <c r="B3" t="s">
        <v>2</v>
      </c>
    </row>
    <row r="6" spans="1:2" ht="12.75">
      <c r="A6" s="4" t="s">
        <v>3</v>
      </c>
      <c r="B6" t="s">
        <v>4</v>
      </c>
    </row>
    <row r="7" spans="1:2" ht="12.75">
      <c r="A7" s="4" t="s">
        <v>5</v>
      </c>
      <c r="B7" t="s">
        <v>6</v>
      </c>
    </row>
    <row r="8" ht="12.75">
      <c r="A8" s="4" t="s">
        <v>15</v>
      </c>
    </row>
    <row r="9" spans="1:2" ht="12.75">
      <c r="A9" s="4" t="s">
        <v>7</v>
      </c>
      <c r="B9" t="s">
        <v>8</v>
      </c>
    </row>
    <row r="10" spans="1:2" ht="12.75">
      <c r="A10" s="4" t="s">
        <v>9</v>
      </c>
      <c r="B10" t="s">
        <v>10</v>
      </c>
    </row>
    <row r="11" spans="1:2" ht="12.75">
      <c r="A11" s="4" t="s">
        <v>11</v>
      </c>
      <c r="B11" t="s">
        <v>12</v>
      </c>
    </row>
    <row r="12" spans="1:2" ht="12.75">
      <c r="A12" s="5" t="s">
        <v>13</v>
      </c>
      <c r="B12" t="s">
        <v>14</v>
      </c>
    </row>
  </sheetData>
  <printOptions/>
  <pageMargins left="0.5" right="0.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D20" sqref="D20"/>
    </sheetView>
  </sheetViews>
  <sheetFormatPr defaultColWidth="9.140625" defaultRowHeight="12.75"/>
  <cols>
    <col min="1" max="1" width="4.00390625" style="111" customWidth="1"/>
    <col min="2" max="2" width="41.140625" style="111" customWidth="1"/>
    <col min="3" max="8" width="8.8515625" style="111" customWidth="1"/>
    <col min="9" max="9" width="3.421875" style="111" customWidth="1"/>
    <col min="10" max="15" width="6.140625" style="111" customWidth="1"/>
    <col min="16" max="16" width="6.140625" style="176" customWidth="1"/>
    <col min="17" max="16384" width="9.140625" style="111" customWidth="1"/>
  </cols>
  <sheetData>
    <row r="1" spans="1:16" ht="12.75">
      <c r="A1" s="202" t="s">
        <v>16</v>
      </c>
      <c r="B1" s="107"/>
      <c r="C1" s="107"/>
      <c r="D1" s="107"/>
      <c r="E1" s="107"/>
      <c r="F1" s="107"/>
      <c r="G1" s="107"/>
      <c r="H1" s="108"/>
      <c r="I1" s="109"/>
      <c r="J1" s="107"/>
      <c r="K1" s="107"/>
      <c r="L1" s="107"/>
      <c r="M1" s="107"/>
      <c r="N1" s="107"/>
      <c r="O1" s="107"/>
      <c r="P1" s="110"/>
    </row>
    <row r="2" spans="1:16" ht="12.75">
      <c r="A2" s="338" t="s">
        <v>17</v>
      </c>
      <c r="B2" s="339"/>
      <c r="C2" s="113"/>
      <c r="D2" s="113"/>
      <c r="E2" s="113"/>
      <c r="F2" s="113"/>
      <c r="G2" s="113"/>
      <c r="H2" s="114"/>
      <c r="I2" s="109"/>
      <c r="J2" s="115"/>
      <c r="K2" s="115"/>
      <c r="L2" s="115"/>
      <c r="M2" s="115"/>
      <c r="N2" s="113"/>
      <c r="O2" s="113"/>
      <c r="P2" s="116"/>
    </row>
    <row r="3" spans="1:16" ht="12.75">
      <c r="A3" s="204" t="s">
        <v>314</v>
      </c>
      <c r="B3" s="339"/>
      <c r="C3" s="113"/>
      <c r="D3" s="113"/>
      <c r="E3" s="113"/>
      <c r="F3" s="113"/>
      <c r="G3" s="113"/>
      <c r="H3" s="114"/>
      <c r="I3" s="109"/>
      <c r="J3" s="113"/>
      <c r="K3" s="113"/>
      <c r="L3" s="113"/>
      <c r="M3" s="113"/>
      <c r="N3" s="113"/>
      <c r="O3" s="113"/>
      <c r="P3" s="116"/>
    </row>
    <row r="4" spans="1:16" ht="12.75">
      <c r="A4" s="340" t="s">
        <v>12</v>
      </c>
      <c r="B4" s="341"/>
      <c r="C4" s="119"/>
      <c r="D4" s="119"/>
      <c r="E4" s="119"/>
      <c r="F4" s="119"/>
      <c r="G4" s="119"/>
      <c r="H4" s="120"/>
      <c r="I4" s="109"/>
      <c r="J4" s="113"/>
      <c r="K4" s="113"/>
      <c r="L4" s="113"/>
      <c r="M4" s="113"/>
      <c r="N4" s="113"/>
      <c r="O4" s="113"/>
      <c r="P4" s="121"/>
    </row>
    <row r="5" spans="1:16" ht="4.5" customHeight="1">
      <c r="A5" s="342"/>
      <c r="B5" s="108"/>
      <c r="C5" s="208"/>
      <c r="D5" s="107"/>
      <c r="E5" s="107"/>
      <c r="F5" s="107"/>
      <c r="G5" s="107"/>
      <c r="H5" s="108"/>
      <c r="I5" s="109"/>
      <c r="J5" s="113"/>
      <c r="K5" s="113"/>
      <c r="L5" s="113"/>
      <c r="M5" s="113"/>
      <c r="N5" s="113"/>
      <c r="O5" s="113"/>
      <c r="P5" s="126"/>
    </row>
    <row r="6" spans="1:16" ht="14.25" customHeight="1">
      <c r="A6" s="209" t="s">
        <v>93</v>
      </c>
      <c r="B6" s="210"/>
      <c r="C6" s="211" t="s">
        <v>94</v>
      </c>
      <c r="D6" s="212" t="s">
        <v>95</v>
      </c>
      <c r="E6" s="212" t="s">
        <v>96</v>
      </c>
      <c r="F6" s="212" t="s">
        <v>97</v>
      </c>
      <c r="G6" s="212" t="s">
        <v>98</v>
      </c>
      <c r="H6" s="213" t="s">
        <v>38</v>
      </c>
      <c r="I6" s="109"/>
      <c r="J6" s="130"/>
      <c r="K6" s="130"/>
      <c r="L6" s="130"/>
      <c r="M6" s="130"/>
      <c r="N6" s="130"/>
      <c r="O6" s="130"/>
      <c r="P6" s="131"/>
    </row>
    <row r="7" spans="1:16" ht="12.75">
      <c r="A7" s="343"/>
      <c r="B7" s="344" t="s">
        <v>136</v>
      </c>
      <c r="C7" s="215">
        <v>124</v>
      </c>
      <c r="D7" s="216">
        <v>88</v>
      </c>
      <c r="E7" s="216">
        <v>86</v>
      </c>
      <c r="F7" s="216">
        <v>20</v>
      </c>
      <c r="G7" s="216">
        <v>49</v>
      </c>
      <c r="H7" s="217">
        <v>367</v>
      </c>
      <c r="I7" s="109"/>
      <c r="J7" s="113"/>
      <c r="K7" s="113"/>
      <c r="L7" s="113"/>
      <c r="M7" s="113"/>
      <c r="N7" s="113"/>
      <c r="O7" s="113"/>
      <c r="P7" s="113"/>
    </row>
    <row r="8" spans="1:16" ht="12.75">
      <c r="A8" s="345" t="str">
        <f>"13."</f>
        <v>13.</v>
      </c>
      <c r="B8" s="346" t="s">
        <v>315</v>
      </c>
      <c r="C8" s="107"/>
      <c r="D8" s="107"/>
      <c r="E8" s="107"/>
      <c r="F8" s="107"/>
      <c r="G8" s="107"/>
      <c r="H8" s="108"/>
      <c r="I8" s="109"/>
      <c r="J8" s="113"/>
      <c r="K8" s="113"/>
      <c r="L8" s="113"/>
      <c r="M8" s="113"/>
      <c r="N8" s="113"/>
      <c r="O8" s="113"/>
      <c r="P8" s="155"/>
    </row>
    <row r="9" spans="1:17" ht="11.25" customHeight="1">
      <c r="A9" s="347"/>
      <c r="B9" s="346" t="s">
        <v>316</v>
      </c>
      <c r="C9" s="143">
        <v>0.18699186991869918</v>
      </c>
      <c r="D9" s="348">
        <v>0.2159090909090909</v>
      </c>
      <c r="E9" s="348">
        <v>0.25</v>
      </c>
      <c r="F9" s="348">
        <v>0.25</v>
      </c>
      <c r="G9" s="348">
        <v>0.22448979591836735</v>
      </c>
      <c r="H9" s="349">
        <v>0.21703296703296704</v>
      </c>
      <c r="I9" s="139"/>
      <c r="J9" s="350"/>
      <c r="K9" s="350"/>
      <c r="L9" s="350"/>
      <c r="M9" s="350"/>
      <c r="N9" s="350"/>
      <c r="O9" s="109"/>
      <c r="P9" s="351"/>
      <c r="Q9" s="139"/>
    </row>
    <row r="10" spans="1:17" ht="11.25" customHeight="1">
      <c r="A10" s="347"/>
      <c r="B10" s="346" t="s">
        <v>317</v>
      </c>
      <c r="C10" s="143">
        <v>0.6260162601626016</v>
      </c>
      <c r="D10" s="348">
        <v>0.5454545454545454</v>
      </c>
      <c r="E10" s="348">
        <v>0.4166666666666667</v>
      </c>
      <c r="F10" s="348">
        <v>0.6</v>
      </c>
      <c r="G10" s="348">
        <v>0.5918367346938775</v>
      </c>
      <c r="H10" s="349">
        <v>0.5521978021978022</v>
      </c>
      <c r="I10" s="139"/>
      <c r="J10" s="350"/>
      <c r="K10" s="350"/>
      <c r="L10" s="350"/>
      <c r="M10" s="350"/>
      <c r="N10" s="350"/>
      <c r="O10" s="109"/>
      <c r="P10" s="351"/>
      <c r="Q10" s="139"/>
    </row>
    <row r="11" spans="1:17" ht="11.25" customHeight="1">
      <c r="A11" s="347"/>
      <c r="B11" s="346" t="s">
        <v>318</v>
      </c>
      <c r="C11" s="143">
        <v>0.13008130081300814</v>
      </c>
      <c r="D11" s="348">
        <v>0.19318181818181818</v>
      </c>
      <c r="E11" s="348">
        <v>0.2857142857142857</v>
      </c>
      <c r="F11" s="348">
        <v>0.15</v>
      </c>
      <c r="G11" s="348">
        <v>0.14285714285714285</v>
      </c>
      <c r="H11" s="349">
        <v>0.18406593406593408</v>
      </c>
      <c r="I11" s="139"/>
      <c r="J11" s="350"/>
      <c r="K11" s="350"/>
      <c r="L11" s="350"/>
      <c r="M11" s="350"/>
      <c r="N11" s="350"/>
      <c r="O11" s="109"/>
      <c r="P11" s="351"/>
      <c r="Q11" s="139"/>
    </row>
    <row r="12" spans="1:17" ht="11.25" customHeight="1">
      <c r="A12" s="347"/>
      <c r="B12" s="346" t="s">
        <v>319</v>
      </c>
      <c r="C12" s="143">
        <v>0.032520325203252036</v>
      </c>
      <c r="D12" s="348">
        <v>0.022727272727272728</v>
      </c>
      <c r="E12" s="348">
        <v>0.03571428571428571</v>
      </c>
      <c r="F12" s="348">
        <v>0</v>
      </c>
      <c r="G12" s="348">
        <v>0.04081632653061224</v>
      </c>
      <c r="H12" s="349">
        <v>0.03021978021978022</v>
      </c>
      <c r="I12" s="139"/>
      <c r="J12" s="350"/>
      <c r="K12" s="350"/>
      <c r="L12" s="350"/>
      <c r="M12" s="350"/>
      <c r="N12" s="350"/>
      <c r="O12" s="109"/>
      <c r="P12" s="351"/>
      <c r="Q12" s="139"/>
    </row>
    <row r="13" spans="1:17" ht="11.25" customHeight="1">
      <c r="A13" s="347"/>
      <c r="B13" s="346" t="s">
        <v>320</v>
      </c>
      <c r="C13" s="143">
        <v>0</v>
      </c>
      <c r="D13" s="348">
        <v>0.022727272727272728</v>
      </c>
      <c r="E13" s="348">
        <v>0.011904761904761904</v>
      </c>
      <c r="F13" s="348">
        <v>0</v>
      </c>
      <c r="G13" s="348">
        <v>0</v>
      </c>
      <c r="H13" s="349">
        <v>0.008241758241758242</v>
      </c>
      <c r="I13" s="139"/>
      <c r="J13" s="350"/>
      <c r="K13" s="350"/>
      <c r="L13" s="350"/>
      <c r="M13" s="350"/>
      <c r="N13" s="350"/>
      <c r="O13" s="109"/>
      <c r="P13" s="351"/>
      <c r="Q13" s="139"/>
    </row>
    <row r="14" spans="1:17" ht="11.25" customHeight="1">
      <c r="A14" s="347"/>
      <c r="B14" s="346" t="s">
        <v>321</v>
      </c>
      <c r="C14" s="143">
        <v>0.024390243902439025</v>
      </c>
      <c r="D14" s="348">
        <v>0</v>
      </c>
      <c r="E14" s="348">
        <v>0</v>
      </c>
      <c r="F14" s="348">
        <v>0</v>
      </c>
      <c r="G14" s="348">
        <v>0</v>
      </c>
      <c r="H14" s="349">
        <v>0.008241758241758242</v>
      </c>
      <c r="I14" s="139"/>
      <c r="J14" s="350"/>
      <c r="K14" s="350"/>
      <c r="L14" s="350"/>
      <c r="M14" s="350"/>
      <c r="N14" s="350"/>
      <c r="O14" s="109"/>
      <c r="P14" s="351"/>
      <c r="Q14" s="139"/>
    </row>
    <row r="15" spans="1:17" ht="11.25" customHeight="1">
      <c r="A15" s="214"/>
      <c r="B15" s="352" t="s">
        <v>143</v>
      </c>
      <c r="C15" s="353">
        <v>123</v>
      </c>
      <c r="D15" s="354">
        <v>88</v>
      </c>
      <c r="E15" s="354">
        <v>84</v>
      </c>
      <c r="F15" s="354">
        <v>20</v>
      </c>
      <c r="G15" s="354">
        <v>49</v>
      </c>
      <c r="H15" s="355">
        <v>364</v>
      </c>
      <c r="I15" s="139"/>
      <c r="J15" s="350"/>
      <c r="K15" s="350"/>
      <c r="L15" s="350"/>
      <c r="M15" s="350"/>
      <c r="N15" s="350"/>
      <c r="O15" s="109"/>
      <c r="P15" s="356"/>
      <c r="Q15" s="139"/>
    </row>
    <row r="16" spans="1:17" ht="12.75">
      <c r="A16" s="357" t="str">
        <f>"14."</f>
        <v>14.</v>
      </c>
      <c r="B16" s="358" t="s">
        <v>322</v>
      </c>
      <c r="C16" s="359"/>
      <c r="D16" s="359"/>
      <c r="E16" s="359"/>
      <c r="F16" s="359"/>
      <c r="G16" s="359"/>
      <c r="H16" s="360"/>
      <c r="I16" s="109"/>
      <c r="J16" s="109"/>
      <c r="K16" s="109"/>
      <c r="L16" s="109"/>
      <c r="M16" s="109"/>
      <c r="N16" s="109"/>
      <c r="O16" s="109"/>
      <c r="P16" s="109"/>
      <c r="Q16" s="139"/>
    </row>
    <row r="17" spans="1:17" ht="12.75">
      <c r="A17" s="347"/>
      <c r="B17" s="346" t="s">
        <v>323</v>
      </c>
      <c r="C17" s="361"/>
      <c r="D17" s="362"/>
      <c r="E17" s="362"/>
      <c r="F17" s="362"/>
      <c r="G17" s="362"/>
      <c r="H17" s="363"/>
      <c r="I17" s="109"/>
      <c r="J17" s="109"/>
      <c r="K17" s="109"/>
      <c r="L17" s="109"/>
      <c r="M17" s="109"/>
      <c r="N17" s="109"/>
      <c r="O17" s="109"/>
      <c r="P17" s="364"/>
      <c r="Q17" s="139"/>
    </row>
    <row r="18" spans="1:17" ht="12.75">
      <c r="A18" s="347"/>
      <c r="B18" s="346" t="s">
        <v>316</v>
      </c>
      <c r="C18" s="365">
        <v>0.1951219512195122</v>
      </c>
      <c r="D18" s="366">
        <v>0.18181818181818182</v>
      </c>
      <c r="E18" s="366">
        <v>0.3333333333333333</v>
      </c>
      <c r="F18" s="366">
        <v>0.2</v>
      </c>
      <c r="G18" s="366">
        <v>0.30612244897959184</v>
      </c>
      <c r="H18" s="367">
        <v>0.23901098901098902</v>
      </c>
      <c r="I18" s="109"/>
      <c r="J18" s="109"/>
      <c r="K18" s="109"/>
      <c r="L18" s="109"/>
      <c r="M18" s="109"/>
      <c r="N18" s="109"/>
      <c r="O18" s="109"/>
      <c r="P18" s="351"/>
      <c r="Q18" s="139"/>
    </row>
    <row r="19" spans="1:17" ht="12.75">
      <c r="A19" s="347"/>
      <c r="B19" s="346" t="s">
        <v>317</v>
      </c>
      <c r="C19" s="365">
        <v>0.5203252032520326</v>
      </c>
      <c r="D19" s="366">
        <v>0.5681818181818182</v>
      </c>
      <c r="E19" s="366">
        <v>0.4523809523809524</v>
      </c>
      <c r="F19" s="366">
        <v>0.65</v>
      </c>
      <c r="G19" s="366">
        <v>0.46938775510204084</v>
      </c>
      <c r="H19" s="367">
        <v>0.5164835164835165</v>
      </c>
      <c r="I19" s="109"/>
      <c r="J19" s="109"/>
      <c r="K19" s="109"/>
      <c r="L19" s="109"/>
      <c r="M19" s="109"/>
      <c r="N19" s="109"/>
      <c r="O19" s="109"/>
      <c r="P19" s="351"/>
      <c r="Q19" s="139"/>
    </row>
    <row r="20" spans="1:17" ht="12.75">
      <c r="A20" s="347"/>
      <c r="B20" s="346" t="s">
        <v>318</v>
      </c>
      <c r="C20" s="365">
        <v>0.17073170731707318</v>
      </c>
      <c r="D20" s="366">
        <v>0.18181818181818182</v>
      </c>
      <c r="E20" s="366">
        <v>0.13095238095238096</v>
      </c>
      <c r="F20" s="366">
        <v>0.15</v>
      </c>
      <c r="G20" s="366">
        <v>0.1836734693877551</v>
      </c>
      <c r="H20" s="367">
        <v>0.16483516483516483</v>
      </c>
      <c r="I20" s="109"/>
      <c r="J20" s="109"/>
      <c r="K20" s="109"/>
      <c r="L20" s="109"/>
      <c r="M20" s="109"/>
      <c r="N20" s="109"/>
      <c r="O20" s="109"/>
      <c r="P20" s="351"/>
      <c r="Q20" s="139"/>
    </row>
    <row r="21" spans="1:17" ht="12.75">
      <c r="A21" s="347"/>
      <c r="B21" s="346" t="s">
        <v>319</v>
      </c>
      <c r="C21" s="365">
        <v>0.08943089430894309</v>
      </c>
      <c r="D21" s="366">
        <v>0.045454545454545456</v>
      </c>
      <c r="E21" s="366">
        <v>0.07142857142857142</v>
      </c>
      <c r="F21" s="366">
        <v>0</v>
      </c>
      <c r="G21" s="366">
        <v>0.04081632653061224</v>
      </c>
      <c r="H21" s="367">
        <v>0.06318681318681318</v>
      </c>
      <c r="I21" s="109"/>
      <c r="J21" s="109"/>
      <c r="K21" s="109"/>
      <c r="L21" s="109"/>
      <c r="M21" s="109"/>
      <c r="N21" s="109"/>
      <c r="O21" s="109"/>
      <c r="P21" s="351"/>
      <c r="Q21" s="139"/>
    </row>
    <row r="22" spans="1:17" ht="12.75">
      <c r="A22" s="347"/>
      <c r="B22" s="346" t="s">
        <v>320</v>
      </c>
      <c r="C22" s="365">
        <v>0.016260162601626018</v>
      </c>
      <c r="D22" s="366">
        <v>0.011363636363636364</v>
      </c>
      <c r="E22" s="366">
        <v>0.011904761904761904</v>
      </c>
      <c r="F22" s="366">
        <v>0</v>
      </c>
      <c r="G22" s="366">
        <v>0</v>
      </c>
      <c r="H22" s="367">
        <v>0.01098901098901099</v>
      </c>
      <c r="I22" s="109"/>
      <c r="J22" s="109"/>
      <c r="K22" s="109"/>
      <c r="L22" s="109"/>
      <c r="M22" s="109"/>
      <c r="N22" s="109"/>
      <c r="O22" s="109"/>
      <c r="P22" s="351"/>
      <c r="Q22" s="139"/>
    </row>
    <row r="23" spans="1:17" ht="12.75">
      <c r="A23" s="347"/>
      <c r="B23" s="346" t="s">
        <v>321</v>
      </c>
      <c r="C23" s="365">
        <v>0.008130081300813009</v>
      </c>
      <c r="D23" s="366">
        <v>0.011363636363636364</v>
      </c>
      <c r="E23" s="366">
        <v>0</v>
      </c>
      <c r="F23" s="366">
        <v>0</v>
      </c>
      <c r="G23" s="366">
        <v>0</v>
      </c>
      <c r="H23" s="367">
        <v>0.005494505494505495</v>
      </c>
      <c r="I23" s="109"/>
      <c r="J23" s="109"/>
      <c r="K23" s="109"/>
      <c r="L23" s="109"/>
      <c r="M23" s="109"/>
      <c r="N23" s="109"/>
      <c r="O23" s="109"/>
      <c r="P23" s="351"/>
      <c r="Q23" s="139"/>
    </row>
    <row r="24" spans="1:17" ht="12.75">
      <c r="A24" s="214"/>
      <c r="B24" s="352" t="s">
        <v>143</v>
      </c>
      <c r="C24" s="241">
        <v>123</v>
      </c>
      <c r="D24" s="242">
        <v>88</v>
      </c>
      <c r="E24" s="242">
        <v>84</v>
      </c>
      <c r="F24" s="242">
        <v>20</v>
      </c>
      <c r="G24" s="242">
        <v>49</v>
      </c>
      <c r="H24" s="240">
        <v>364</v>
      </c>
      <c r="I24" s="109"/>
      <c r="J24" s="109"/>
      <c r="K24" s="109"/>
      <c r="L24" s="109"/>
      <c r="M24" s="109"/>
      <c r="N24" s="109"/>
      <c r="O24" s="109"/>
      <c r="P24" s="350"/>
      <c r="Q24" s="139"/>
    </row>
    <row r="25" spans="1:16" ht="12.75" customHeight="1">
      <c r="A25" s="333"/>
      <c r="C25" s="254"/>
      <c r="D25" s="254"/>
      <c r="E25" s="254"/>
      <c r="F25" s="254"/>
      <c r="G25" s="254"/>
      <c r="H25" s="254"/>
      <c r="I25" s="109"/>
      <c r="J25" s="113"/>
      <c r="K25" s="113"/>
      <c r="L25" s="113"/>
      <c r="M25" s="113"/>
      <c r="N25" s="113"/>
      <c r="O25" s="113"/>
      <c r="P25" s="113"/>
    </row>
    <row r="26" spans="1:8" ht="12.75">
      <c r="A26" s="368">
        <v>38865</v>
      </c>
      <c r="B26" s="368"/>
      <c r="C26" s="117"/>
      <c r="D26" s="117"/>
      <c r="E26" s="117"/>
      <c r="F26" s="117"/>
      <c r="G26" s="117"/>
      <c r="H26" s="117"/>
    </row>
    <row r="27" spans="3:8" ht="12.75">
      <c r="C27" s="335"/>
      <c r="D27" s="335"/>
      <c r="E27" s="335"/>
      <c r="F27" s="335"/>
      <c r="G27" s="335"/>
      <c r="H27" s="335"/>
    </row>
    <row r="28" spans="3:8" ht="12.75">
      <c r="C28" s="335"/>
      <c r="D28" s="335"/>
      <c r="E28" s="335"/>
      <c r="F28" s="335"/>
      <c r="G28" s="335"/>
      <c r="H28" s="335"/>
    </row>
  </sheetData>
  <mergeCells count="1">
    <mergeCell ref="A26:B26"/>
  </mergeCells>
  <printOptions horizontalCentered="1"/>
  <pageMargins left="0.25" right="0.25" top="0.68" bottom="0.57" header="0.5" footer="0.24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E1">
      <selection activeCell="I40" sqref="I40"/>
    </sheetView>
  </sheetViews>
  <sheetFormatPr defaultColWidth="9.140625" defaultRowHeight="12.75"/>
  <cols>
    <col min="1" max="1" width="4.00390625" style="111" customWidth="1"/>
    <col min="2" max="2" width="41.140625" style="111" customWidth="1"/>
    <col min="3" max="9" width="8.8515625" style="111" customWidth="1"/>
    <col min="10" max="10" width="3.421875" style="111" customWidth="1"/>
    <col min="11" max="11" width="7.140625" style="111" customWidth="1"/>
    <col min="12" max="14" width="9.140625" style="111" customWidth="1"/>
    <col min="15" max="15" width="9.28125" style="111" customWidth="1"/>
    <col min="16" max="16" width="10.7109375" style="111" customWidth="1"/>
    <col min="17" max="21" width="9.140625" style="111" customWidth="1"/>
    <col min="22" max="22" width="5.28125" style="111" customWidth="1"/>
    <col min="23" max="16384" width="9.140625" style="111" customWidth="1"/>
  </cols>
  <sheetData>
    <row r="1" spans="1:22" ht="18">
      <c r="A1" s="202" t="s">
        <v>16</v>
      </c>
      <c r="B1" s="107"/>
      <c r="C1" s="107"/>
      <c r="D1" s="107"/>
      <c r="E1" s="107"/>
      <c r="F1" s="107"/>
      <c r="G1" s="107"/>
      <c r="H1" s="107"/>
      <c r="I1" s="108"/>
      <c r="J1" s="109"/>
      <c r="K1" s="336" t="s">
        <v>266</v>
      </c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</row>
    <row r="2" spans="1:22" ht="18.75">
      <c r="A2" s="338" t="s">
        <v>17</v>
      </c>
      <c r="B2" s="339"/>
      <c r="C2" s="113"/>
      <c r="D2" s="113"/>
      <c r="E2" s="113"/>
      <c r="F2" s="113"/>
      <c r="G2" s="113"/>
      <c r="H2" s="113"/>
      <c r="I2" s="114"/>
      <c r="J2" s="109"/>
      <c r="K2" s="337" t="s">
        <v>324</v>
      </c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</row>
    <row r="3" spans="1:10" ht="12.75">
      <c r="A3" s="204" t="s">
        <v>314</v>
      </c>
      <c r="B3" s="339"/>
      <c r="C3" s="113"/>
      <c r="D3" s="113"/>
      <c r="E3" s="113"/>
      <c r="F3" s="113"/>
      <c r="G3" s="113"/>
      <c r="H3" s="113"/>
      <c r="I3" s="114"/>
      <c r="J3" s="109"/>
    </row>
    <row r="4" spans="1:10" ht="12.75">
      <c r="A4" s="340" t="s">
        <v>12</v>
      </c>
      <c r="B4" s="341"/>
      <c r="C4" s="119"/>
      <c r="D4" s="119"/>
      <c r="E4" s="119"/>
      <c r="F4" s="119"/>
      <c r="G4" s="119"/>
      <c r="H4" s="119"/>
      <c r="I4" s="120"/>
      <c r="J4" s="109"/>
    </row>
    <row r="5" spans="1:10" ht="4.5" customHeight="1">
      <c r="A5" s="342"/>
      <c r="B5" s="108"/>
      <c r="C5" s="208"/>
      <c r="D5" s="107"/>
      <c r="E5" s="107"/>
      <c r="F5" s="107"/>
      <c r="G5" s="107"/>
      <c r="H5" s="107"/>
      <c r="I5" s="108"/>
      <c r="J5" s="109"/>
    </row>
    <row r="6" spans="1:10" ht="14.25" customHeight="1">
      <c r="A6" s="209" t="s">
        <v>93</v>
      </c>
      <c r="B6" s="210"/>
      <c r="C6" s="211" t="s">
        <v>94</v>
      </c>
      <c r="D6" s="212" t="s">
        <v>307</v>
      </c>
      <c r="E6" s="212" t="s">
        <v>308</v>
      </c>
      <c r="F6" s="212" t="s">
        <v>309</v>
      </c>
      <c r="G6" s="212" t="s">
        <v>310</v>
      </c>
      <c r="H6" s="212"/>
      <c r="I6" s="213" t="s">
        <v>38</v>
      </c>
      <c r="J6" s="109"/>
    </row>
    <row r="7" spans="1:10" ht="12.75">
      <c r="A7" s="343"/>
      <c r="B7" s="344" t="s">
        <v>136</v>
      </c>
      <c r="C7" s="215">
        <v>124</v>
      </c>
      <c r="D7" s="216">
        <v>88</v>
      </c>
      <c r="E7" s="216">
        <v>86</v>
      </c>
      <c r="F7" s="216">
        <v>20</v>
      </c>
      <c r="G7" s="216">
        <v>49</v>
      </c>
      <c r="H7" s="216"/>
      <c r="I7" s="217">
        <v>489</v>
      </c>
      <c r="J7" s="109"/>
    </row>
    <row r="8" spans="1:10" ht="12.75">
      <c r="A8" s="345" t="str">
        <f>"13."</f>
        <v>13.</v>
      </c>
      <c r="B8" s="346" t="s">
        <v>315</v>
      </c>
      <c r="C8" s="107"/>
      <c r="D8" s="107"/>
      <c r="E8" s="107"/>
      <c r="F8" s="107"/>
      <c r="G8" s="107"/>
      <c r="H8" s="107"/>
      <c r="I8" s="108"/>
      <c r="J8" s="109"/>
    </row>
    <row r="9" spans="1:10" ht="11.25" customHeight="1">
      <c r="A9" s="347"/>
      <c r="B9" s="346" t="s">
        <v>316</v>
      </c>
      <c r="C9" s="143">
        <v>0.18699186991869918</v>
      </c>
      <c r="D9" s="348">
        <v>0.2159090909090909</v>
      </c>
      <c r="E9" s="348">
        <v>0.25</v>
      </c>
      <c r="F9" s="348">
        <v>0.25</v>
      </c>
      <c r="G9" s="348">
        <v>0.22448979591836735</v>
      </c>
      <c r="H9" s="348"/>
      <c r="I9" s="349">
        <v>0.18404907975460122</v>
      </c>
      <c r="J9" s="139"/>
    </row>
    <row r="10" spans="1:10" ht="11.25" customHeight="1">
      <c r="A10" s="347"/>
      <c r="B10" s="346" t="s">
        <v>317</v>
      </c>
      <c r="C10" s="143">
        <v>0.6260162601626016</v>
      </c>
      <c r="D10" s="348">
        <v>0.5454545454545454</v>
      </c>
      <c r="E10" s="348">
        <v>0.4166666666666667</v>
      </c>
      <c r="F10" s="348">
        <v>0.6</v>
      </c>
      <c r="G10" s="348">
        <v>0.5918367346938775</v>
      </c>
      <c r="H10" s="348"/>
      <c r="I10" s="349">
        <v>0.5501022494887525</v>
      </c>
      <c r="J10" s="139"/>
    </row>
    <row r="11" spans="1:10" ht="11.25" customHeight="1">
      <c r="A11" s="347"/>
      <c r="B11" s="346" t="s">
        <v>318</v>
      </c>
      <c r="C11" s="143">
        <v>0.13008130081300814</v>
      </c>
      <c r="D11" s="348">
        <v>0.19318181818181818</v>
      </c>
      <c r="E11" s="348">
        <v>0.2857142857142857</v>
      </c>
      <c r="F11" s="348">
        <v>0.15</v>
      </c>
      <c r="G11" s="348">
        <v>0.14285714285714285</v>
      </c>
      <c r="H11" s="348"/>
      <c r="I11" s="349">
        <v>0.19222903885480572</v>
      </c>
      <c r="J11" s="139"/>
    </row>
    <row r="12" spans="1:10" ht="11.25" customHeight="1">
      <c r="A12" s="347"/>
      <c r="B12" s="346" t="s">
        <v>319</v>
      </c>
      <c r="C12" s="143">
        <v>0.032520325203252036</v>
      </c>
      <c r="D12" s="348">
        <v>0.022727272727272728</v>
      </c>
      <c r="E12" s="348">
        <v>0.03571428571428571</v>
      </c>
      <c r="F12" s="348">
        <v>0</v>
      </c>
      <c r="G12" s="348">
        <v>0.04081632653061224</v>
      </c>
      <c r="H12" s="348"/>
      <c r="I12" s="349">
        <v>0.053169734151329244</v>
      </c>
      <c r="J12" s="139"/>
    </row>
    <row r="13" spans="1:10" ht="11.25" customHeight="1">
      <c r="A13" s="347"/>
      <c r="B13" s="346" t="s">
        <v>320</v>
      </c>
      <c r="C13" s="143">
        <v>0</v>
      </c>
      <c r="D13" s="348">
        <v>0.022727272727272728</v>
      </c>
      <c r="E13" s="348">
        <v>0.011904761904761904</v>
      </c>
      <c r="F13" s="348">
        <v>0</v>
      </c>
      <c r="G13" s="348">
        <v>0</v>
      </c>
      <c r="H13" s="348"/>
      <c r="I13" s="349">
        <v>0.012269938650306749</v>
      </c>
      <c r="J13" s="139"/>
    </row>
    <row r="14" spans="1:10" ht="11.25" customHeight="1">
      <c r="A14" s="347"/>
      <c r="B14" s="346" t="s">
        <v>321</v>
      </c>
      <c r="C14" s="143">
        <v>0.024390243902439025</v>
      </c>
      <c r="D14" s="348">
        <v>0</v>
      </c>
      <c r="E14" s="348">
        <v>0</v>
      </c>
      <c r="F14" s="348">
        <v>0</v>
      </c>
      <c r="G14" s="348">
        <v>0</v>
      </c>
      <c r="H14" s="348"/>
      <c r="I14" s="349">
        <v>0.0081799591002045</v>
      </c>
      <c r="J14" s="139"/>
    </row>
    <row r="15" spans="1:10" ht="11.25" customHeight="1">
      <c r="A15" s="214"/>
      <c r="B15" s="352" t="s">
        <v>143</v>
      </c>
      <c r="C15" s="353">
        <v>123</v>
      </c>
      <c r="D15" s="354">
        <v>88</v>
      </c>
      <c r="E15" s="354">
        <v>84</v>
      </c>
      <c r="F15" s="354">
        <v>20</v>
      </c>
      <c r="G15" s="354">
        <v>49</v>
      </c>
      <c r="H15" s="354"/>
      <c r="I15" s="355">
        <v>489</v>
      </c>
      <c r="J15" s="139"/>
    </row>
    <row r="16" spans="1:10" ht="12.75">
      <c r="A16" s="357" t="str">
        <f>"14."</f>
        <v>14.</v>
      </c>
      <c r="B16" s="358" t="s">
        <v>322</v>
      </c>
      <c r="C16" s="359"/>
      <c r="D16" s="359"/>
      <c r="E16" s="359"/>
      <c r="F16" s="359"/>
      <c r="G16" s="359"/>
      <c r="H16" s="359"/>
      <c r="I16" s="360"/>
      <c r="J16" s="109"/>
    </row>
    <row r="17" spans="1:10" ht="12.75">
      <c r="A17" s="347"/>
      <c r="B17" s="346" t="s">
        <v>323</v>
      </c>
      <c r="C17" s="361"/>
      <c r="D17" s="362"/>
      <c r="E17" s="362"/>
      <c r="F17" s="362"/>
      <c r="G17" s="362"/>
      <c r="H17" s="362"/>
      <c r="I17" s="363"/>
      <c r="J17" s="109"/>
    </row>
    <row r="18" spans="1:10" ht="12.75">
      <c r="A18" s="347"/>
      <c r="B18" s="346" t="s">
        <v>316</v>
      </c>
      <c r="C18" s="365">
        <v>0.1951219512195122</v>
      </c>
      <c r="D18" s="366">
        <v>0.18181818181818182</v>
      </c>
      <c r="E18" s="366">
        <v>0.3333333333333333</v>
      </c>
      <c r="F18" s="366">
        <v>0.2</v>
      </c>
      <c r="G18" s="366">
        <v>0.30612244897959184</v>
      </c>
      <c r="H18" s="366"/>
      <c r="I18" s="367">
        <v>0.26229508196721313</v>
      </c>
      <c r="J18" s="109"/>
    </row>
    <row r="19" spans="1:10" ht="12.75">
      <c r="A19" s="347"/>
      <c r="B19" s="346" t="s">
        <v>317</v>
      </c>
      <c r="C19" s="365">
        <v>0.5203252032520326</v>
      </c>
      <c r="D19" s="366">
        <v>0.5681818181818182</v>
      </c>
      <c r="E19" s="366">
        <v>0.4523809523809524</v>
      </c>
      <c r="F19" s="366">
        <v>0.65</v>
      </c>
      <c r="G19" s="366">
        <v>0.46938775510204084</v>
      </c>
      <c r="H19" s="366"/>
      <c r="I19" s="367">
        <v>0.4672131147540984</v>
      </c>
      <c r="J19" s="109"/>
    </row>
    <row r="20" spans="1:10" ht="12.75">
      <c r="A20" s="347"/>
      <c r="B20" s="346" t="s">
        <v>318</v>
      </c>
      <c r="C20" s="365">
        <v>0.17073170731707318</v>
      </c>
      <c r="D20" s="366">
        <v>0.18181818181818182</v>
      </c>
      <c r="E20" s="366">
        <v>0.13095238095238096</v>
      </c>
      <c r="F20" s="366">
        <v>0.15</v>
      </c>
      <c r="G20" s="366">
        <v>0.1836734693877551</v>
      </c>
      <c r="H20" s="366"/>
      <c r="I20" s="367">
        <v>0.1762295081967213</v>
      </c>
      <c r="J20" s="109"/>
    </row>
    <row r="21" spans="1:10" ht="12.75">
      <c r="A21" s="347"/>
      <c r="B21" s="346" t="s">
        <v>319</v>
      </c>
      <c r="C21" s="365">
        <v>0.08943089430894309</v>
      </c>
      <c r="D21" s="366">
        <v>0.045454545454545456</v>
      </c>
      <c r="E21" s="366">
        <v>0.07142857142857142</v>
      </c>
      <c r="F21" s="366">
        <v>0</v>
      </c>
      <c r="G21" s="366">
        <v>0.04081632653061224</v>
      </c>
      <c r="H21" s="366"/>
      <c r="I21" s="367">
        <v>0.07377049180327869</v>
      </c>
      <c r="J21" s="109"/>
    </row>
    <row r="22" spans="1:10" ht="12.75">
      <c r="A22" s="347"/>
      <c r="B22" s="346" t="s">
        <v>320</v>
      </c>
      <c r="C22" s="365">
        <v>0.016260162601626018</v>
      </c>
      <c r="D22" s="366">
        <v>0.011363636363636364</v>
      </c>
      <c r="E22" s="366">
        <v>0.011904761904761904</v>
      </c>
      <c r="F22" s="366">
        <v>0</v>
      </c>
      <c r="G22" s="366">
        <v>0</v>
      </c>
      <c r="H22" s="366"/>
      <c r="I22" s="367">
        <v>0.01639344262295082</v>
      </c>
      <c r="J22" s="109"/>
    </row>
    <row r="23" spans="1:10" ht="12.75">
      <c r="A23" s="347"/>
      <c r="B23" s="346" t="s">
        <v>321</v>
      </c>
      <c r="C23" s="365">
        <v>0.008130081300813009</v>
      </c>
      <c r="D23" s="366">
        <v>0.011363636363636364</v>
      </c>
      <c r="E23" s="366">
        <v>0</v>
      </c>
      <c r="F23" s="366">
        <v>0</v>
      </c>
      <c r="G23" s="366">
        <v>0</v>
      </c>
      <c r="H23" s="366"/>
      <c r="I23" s="367">
        <v>0.004098360655737705</v>
      </c>
      <c r="J23" s="109"/>
    </row>
    <row r="24" spans="1:10" ht="12.75">
      <c r="A24" s="214"/>
      <c r="B24" s="352" t="s">
        <v>143</v>
      </c>
      <c r="C24" s="241">
        <v>123</v>
      </c>
      <c r="D24" s="242">
        <v>88</v>
      </c>
      <c r="E24" s="242">
        <v>84</v>
      </c>
      <c r="F24" s="242">
        <v>20</v>
      </c>
      <c r="G24" s="242">
        <v>49</v>
      </c>
      <c r="H24" s="242"/>
      <c r="I24" s="240">
        <v>488</v>
      </c>
      <c r="J24" s="109"/>
    </row>
    <row r="25" spans="1:10" ht="12.75" customHeight="1">
      <c r="A25" s="333" t="s">
        <v>30</v>
      </c>
      <c r="C25" s="254"/>
      <c r="D25" s="254"/>
      <c r="E25" s="254"/>
      <c r="F25" s="254"/>
      <c r="G25" s="254"/>
      <c r="H25" s="254"/>
      <c r="I25" s="254"/>
      <c r="J25" s="109"/>
    </row>
    <row r="26" spans="1:9" ht="12.75">
      <c r="A26" s="368">
        <v>38835</v>
      </c>
      <c r="B26" s="368"/>
      <c r="C26" s="117"/>
      <c r="D26" s="117"/>
      <c r="E26" s="117"/>
      <c r="F26" s="117"/>
      <c r="G26" s="117"/>
      <c r="H26" s="117"/>
      <c r="I26" s="117"/>
    </row>
    <row r="27" spans="3:9" ht="12.75">
      <c r="C27" s="335"/>
      <c r="D27" s="335"/>
      <c r="E27" s="335"/>
      <c r="F27" s="335"/>
      <c r="G27" s="335"/>
      <c r="H27" s="335"/>
      <c r="I27" s="335"/>
    </row>
    <row r="28" spans="1:9" ht="12.75">
      <c r="A28" s="369" t="s">
        <v>325</v>
      </c>
      <c r="C28" s="335"/>
      <c r="D28" s="335"/>
      <c r="E28" s="335"/>
      <c r="F28" s="335"/>
      <c r="G28" s="335"/>
      <c r="H28" s="335"/>
      <c r="I28" s="335"/>
    </row>
    <row r="29" spans="1:9" ht="12.75">
      <c r="A29" s="370" t="s">
        <v>326</v>
      </c>
      <c r="B29" s="358" t="s">
        <v>327</v>
      </c>
      <c r="C29" s="359"/>
      <c r="D29" s="359"/>
      <c r="E29" s="359"/>
      <c r="F29" s="359"/>
      <c r="G29" s="359"/>
      <c r="H29" s="371"/>
      <c r="I29" s="360"/>
    </row>
    <row r="30" spans="1:9" ht="12.75">
      <c r="A30" s="347"/>
      <c r="B30" s="346" t="s">
        <v>328</v>
      </c>
      <c r="C30" s="362"/>
      <c r="D30" s="362"/>
      <c r="E30" s="362"/>
      <c r="F30" s="362"/>
      <c r="G30" s="362"/>
      <c r="H30" s="117"/>
      <c r="I30" s="363"/>
    </row>
    <row r="31" spans="1:9" ht="12.75">
      <c r="A31" s="347"/>
      <c r="B31" s="346" t="s">
        <v>329</v>
      </c>
      <c r="C31" s="366">
        <v>0.11475409836065574</v>
      </c>
      <c r="D31" s="366">
        <v>0.125</v>
      </c>
      <c r="E31" s="366">
        <v>0.19047619047619047</v>
      </c>
      <c r="F31" s="366">
        <v>0.15</v>
      </c>
      <c r="G31" s="366">
        <v>0.14285714285714285</v>
      </c>
      <c r="H31" s="117" t="s">
        <v>330</v>
      </c>
      <c r="I31" s="372">
        <v>0.14049586776859505</v>
      </c>
    </row>
    <row r="32" spans="1:9" ht="12.75">
      <c r="A32" s="347"/>
      <c r="B32" s="346" t="s">
        <v>331</v>
      </c>
      <c r="C32" s="366">
        <v>0.36065573770491804</v>
      </c>
      <c r="D32" s="366">
        <v>0.3181818181818182</v>
      </c>
      <c r="E32" s="366">
        <v>0.2857142857142857</v>
      </c>
      <c r="F32" s="366">
        <v>0.3</v>
      </c>
      <c r="G32" s="366">
        <v>0.5306122448979592</v>
      </c>
      <c r="H32" s="117" t="s">
        <v>30</v>
      </c>
      <c r="I32" s="372">
        <v>0.3526170798898072</v>
      </c>
    </row>
    <row r="33" spans="1:9" ht="12.75">
      <c r="A33" s="347"/>
      <c r="B33" s="346" t="s">
        <v>332</v>
      </c>
      <c r="C33" s="366">
        <v>0.4426229508196721</v>
      </c>
      <c r="D33" s="366">
        <v>0.48863636363636365</v>
      </c>
      <c r="E33" s="366">
        <v>0.4642857142857143</v>
      </c>
      <c r="F33" s="366">
        <v>0.55</v>
      </c>
      <c r="G33" s="366">
        <v>0.2857142857142857</v>
      </c>
      <c r="H33" s="117" t="s">
        <v>30</v>
      </c>
      <c r="I33" s="372">
        <v>0.44352617079889806</v>
      </c>
    </row>
    <row r="34" spans="1:9" ht="12.75">
      <c r="A34" s="347"/>
      <c r="B34" s="346" t="s">
        <v>333</v>
      </c>
      <c r="C34" s="366">
        <v>0.06557377049180328</v>
      </c>
      <c r="D34" s="366">
        <v>0.056818181818181816</v>
      </c>
      <c r="E34" s="366">
        <v>0.05952380952380952</v>
      </c>
      <c r="F34" s="366">
        <v>0</v>
      </c>
      <c r="G34" s="366">
        <v>0.04081632653061224</v>
      </c>
      <c r="H34" s="117" t="s">
        <v>30</v>
      </c>
      <c r="I34" s="372">
        <v>0.05509641873278237</v>
      </c>
    </row>
    <row r="35" spans="1:9" ht="12.75">
      <c r="A35" s="347"/>
      <c r="B35" s="346" t="s">
        <v>334</v>
      </c>
      <c r="C35" s="366">
        <v>0.01639344262295082</v>
      </c>
      <c r="D35" s="366">
        <v>0.011363636363636364</v>
      </c>
      <c r="E35" s="366">
        <v>0</v>
      </c>
      <c r="F35" s="366">
        <v>0</v>
      </c>
      <c r="G35" s="366">
        <v>0</v>
      </c>
      <c r="H35" s="117" t="s">
        <v>30</v>
      </c>
      <c r="I35" s="372">
        <v>0.008264462809917356</v>
      </c>
    </row>
    <row r="36" spans="1:9" ht="12.75">
      <c r="A36" s="373"/>
      <c r="B36" s="352" t="s">
        <v>143</v>
      </c>
      <c r="C36" s="242">
        <v>122</v>
      </c>
      <c r="D36" s="242">
        <v>88</v>
      </c>
      <c r="E36" s="242">
        <v>84</v>
      </c>
      <c r="F36" s="242">
        <v>20</v>
      </c>
      <c r="G36" s="242">
        <v>49</v>
      </c>
      <c r="H36" s="374" t="s">
        <v>30</v>
      </c>
      <c r="I36" s="375">
        <v>363</v>
      </c>
    </row>
    <row r="54" ht="12.75">
      <c r="K54" s="333" t="s">
        <v>30</v>
      </c>
    </row>
  </sheetData>
  <mergeCells count="3">
    <mergeCell ref="A26:B26"/>
    <mergeCell ref="K1:V1"/>
    <mergeCell ref="K2:V2"/>
  </mergeCells>
  <printOptions horizontalCentered="1"/>
  <pageMargins left="0.25" right="0.25" top="0.54" bottom="0.57" header="0.5" footer="0.24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6"/>
  <sheetViews>
    <sheetView tabSelected="1" zoomScaleSheetLayoutView="100" workbookViewId="0" topLeftCell="A1">
      <selection activeCell="F33" sqref="F33"/>
    </sheetView>
  </sheetViews>
  <sheetFormatPr defaultColWidth="9.140625" defaultRowHeight="12.75"/>
  <cols>
    <col min="1" max="1" width="4.00390625" style="111" customWidth="1"/>
    <col min="2" max="2" width="41.140625" style="111" customWidth="1"/>
    <col min="3" max="8" width="8.8515625" style="111" customWidth="1"/>
    <col min="9" max="9" width="3.421875" style="111" customWidth="1"/>
    <col min="10" max="15" width="6.140625" style="111" customWidth="1"/>
    <col min="16" max="16" width="6.140625" style="176" customWidth="1"/>
    <col min="17" max="16384" width="9.140625" style="111" customWidth="1"/>
  </cols>
  <sheetData>
    <row r="1" spans="1:16" ht="12.75">
      <c r="A1" s="202" t="s">
        <v>16</v>
      </c>
      <c r="B1" s="107"/>
      <c r="C1" s="107"/>
      <c r="D1" s="107"/>
      <c r="E1" s="107"/>
      <c r="F1" s="107"/>
      <c r="G1" s="107"/>
      <c r="H1" s="108"/>
      <c r="I1" s="109"/>
      <c r="J1" s="113"/>
      <c r="K1" s="113"/>
      <c r="L1" s="113"/>
      <c r="M1" s="113"/>
      <c r="N1" s="113"/>
      <c r="O1" s="113"/>
      <c r="P1" s="116"/>
    </row>
    <row r="2" spans="1:16" ht="12.75">
      <c r="A2" s="376" t="s">
        <v>17</v>
      </c>
      <c r="B2" s="377"/>
      <c r="C2" s="113"/>
      <c r="D2" s="113"/>
      <c r="E2" s="113"/>
      <c r="F2" s="113"/>
      <c r="G2" s="113"/>
      <c r="H2" s="114"/>
      <c r="I2" s="109"/>
      <c r="J2" s="115"/>
      <c r="K2" s="115"/>
      <c r="L2" s="115"/>
      <c r="M2" s="115"/>
      <c r="N2" s="113"/>
      <c r="O2" s="113"/>
      <c r="P2" s="116"/>
    </row>
    <row r="3" spans="1:16" ht="12.75">
      <c r="A3" s="204" t="s">
        <v>335</v>
      </c>
      <c r="B3" s="377"/>
      <c r="C3" s="113"/>
      <c r="D3" s="113"/>
      <c r="E3" s="113"/>
      <c r="F3" s="113"/>
      <c r="G3" s="113"/>
      <c r="H3" s="114"/>
      <c r="I3" s="109"/>
      <c r="J3" s="113"/>
      <c r="K3" s="113"/>
      <c r="L3" s="113"/>
      <c r="M3" s="113"/>
      <c r="N3" s="113"/>
      <c r="O3" s="113"/>
      <c r="P3" s="116"/>
    </row>
    <row r="4" spans="1:16" ht="12.75">
      <c r="A4" s="378" t="s">
        <v>14</v>
      </c>
      <c r="B4" s="379"/>
      <c r="C4" s="119"/>
      <c r="D4" s="119"/>
      <c r="E4" s="119"/>
      <c r="F4" s="119"/>
      <c r="G4" s="119"/>
      <c r="H4" s="120"/>
      <c r="I4" s="109"/>
      <c r="J4" s="113"/>
      <c r="K4" s="113"/>
      <c r="L4" s="113"/>
      <c r="M4" s="113"/>
      <c r="N4" s="113"/>
      <c r="O4" s="113"/>
      <c r="P4" s="121"/>
    </row>
    <row r="5" spans="1:16" ht="4.5" customHeight="1">
      <c r="A5" s="342"/>
      <c r="B5" s="108"/>
      <c r="C5" s="208"/>
      <c r="D5" s="107"/>
      <c r="E5" s="107"/>
      <c r="F5" s="107"/>
      <c r="G5" s="107"/>
      <c r="H5" s="108"/>
      <c r="I5" s="109"/>
      <c r="J5" s="113"/>
      <c r="K5" s="113"/>
      <c r="L5" s="113"/>
      <c r="M5" s="113"/>
      <c r="N5" s="113"/>
      <c r="O5" s="113"/>
      <c r="P5" s="126"/>
    </row>
    <row r="6" spans="1:16" ht="14.25" customHeight="1">
      <c r="A6" s="209" t="s">
        <v>93</v>
      </c>
      <c r="B6" s="210"/>
      <c r="C6" s="211" t="s">
        <v>94</v>
      </c>
      <c r="D6" s="212" t="s">
        <v>95</v>
      </c>
      <c r="E6" s="212" t="s">
        <v>96</v>
      </c>
      <c r="F6" s="212" t="s">
        <v>97</v>
      </c>
      <c r="G6" s="212" t="s">
        <v>98</v>
      </c>
      <c r="H6" s="213" t="s">
        <v>38</v>
      </c>
      <c r="I6" s="109"/>
      <c r="J6" s="130"/>
      <c r="K6" s="130"/>
      <c r="L6" s="130"/>
      <c r="M6" s="130"/>
      <c r="N6" s="130"/>
      <c r="O6" s="130"/>
      <c r="P6" s="131"/>
    </row>
    <row r="7" spans="1:16" ht="12.75">
      <c r="A7" s="380"/>
      <c r="B7" s="381" t="s">
        <v>136</v>
      </c>
      <c r="C7" s="215">
        <v>124</v>
      </c>
      <c r="D7" s="216">
        <v>88</v>
      </c>
      <c r="E7" s="216">
        <v>86</v>
      </c>
      <c r="F7" s="216">
        <v>20</v>
      </c>
      <c r="G7" s="216">
        <v>49</v>
      </c>
      <c r="H7" s="217">
        <v>367</v>
      </c>
      <c r="I7" s="109"/>
      <c r="J7" s="113"/>
      <c r="K7" s="113"/>
      <c r="L7" s="113"/>
      <c r="M7" s="113"/>
      <c r="N7" s="113"/>
      <c r="O7" s="113"/>
      <c r="P7" s="113"/>
    </row>
    <row r="8" spans="1:16" ht="12.75">
      <c r="A8" s="382" t="str">
        <f>"15."</f>
        <v>15.</v>
      </c>
      <c r="B8" s="383" t="s">
        <v>336</v>
      </c>
      <c r="C8" s="107"/>
      <c r="D8" s="107"/>
      <c r="E8" s="107"/>
      <c r="F8" s="107"/>
      <c r="G8" s="107"/>
      <c r="H8" s="108"/>
      <c r="I8" s="109"/>
      <c r="J8" s="113"/>
      <c r="K8" s="113"/>
      <c r="L8" s="113"/>
      <c r="M8" s="113"/>
      <c r="N8" s="113"/>
      <c r="O8" s="113"/>
      <c r="P8" s="155"/>
    </row>
    <row r="9" spans="1:17" ht="11.25" customHeight="1">
      <c r="A9" s="384" t="s">
        <v>337</v>
      </c>
      <c r="B9" s="385" t="s">
        <v>338</v>
      </c>
      <c r="C9" s="143"/>
      <c r="D9" s="348"/>
      <c r="E9" s="348"/>
      <c r="F9" s="348"/>
      <c r="G9" s="348"/>
      <c r="H9" s="349"/>
      <c r="I9" s="139"/>
      <c r="J9" s="386"/>
      <c r="K9" s="386"/>
      <c r="L9" s="386"/>
      <c r="M9" s="386"/>
      <c r="N9" s="386"/>
      <c r="O9" s="109"/>
      <c r="P9" s="387"/>
      <c r="Q9" s="139"/>
    </row>
    <row r="10" spans="1:17" ht="11.25" customHeight="1">
      <c r="A10" s="388"/>
      <c r="B10" s="385" t="s">
        <v>339</v>
      </c>
      <c r="C10" s="143">
        <v>0.13934426229508196</v>
      </c>
      <c r="D10" s="348">
        <v>0.14772727272727273</v>
      </c>
      <c r="E10" s="348">
        <v>0.1686746987951807</v>
      </c>
      <c r="F10" s="348">
        <v>0.15</v>
      </c>
      <c r="G10" s="348">
        <v>0.16326530612244897</v>
      </c>
      <c r="H10" s="349">
        <v>0.15193370165745856</v>
      </c>
      <c r="I10" s="139"/>
      <c r="J10" s="386"/>
      <c r="K10" s="386"/>
      <c r="L10" s="386"/>
      <c r="M10" s="386"/>
      <c r="N10" s="386"/>
      <c r="O10" s="109"/>
      <c r="P10" s="387"/>
      <c r="Q10" s="139"/>
    </row>
    <row r="11" spans="1:17" ht="11.25" customHeight="1">
      <c r="A11" s="388"/>
      <c r="B11" s="385" t="s">
        <v>340</v>
      </c>
      <c r="C11" s="143">
        <v>0.5327868852459017</v>
      </c>
      <c r="D11" s="348">
        <v>0.4659090909090909</v>
      </c>
      <c r="E11" s="348">
        <v>0.42168674698795183</v>
      </c>
      <c r="F11" s="348">
        <v>0.5</v>
      </c>
      <c r="G11" s="348">
        <v>0.3877551020408163</v>
      </c>
      <c r="H11" s="349">
        <v>0.4696132596685083</v>
      </c>
      <c r="I11" s="139"/>
      <c r="J11" s="386"/>
      <c r="K11" s="386"/>
      <c r="L11" s="386"/>
      <c r="M11" s="386"/>
      <c r="N11" s="386"/>
      <c r="O11" s="109"/>
      <c r="P11" s="387"/>
      <c r="Q11" s="139"/>
    </row>
    <row r="12" spans="1:17" ht="11.25" customHeight="1">
      <c r="A12" s="388"/>
      <c r="B12" s="385" t="s">
        <v>341</v>
      </c>
      <c r="C12" s="143">
        <v>0.23770491803278687</v>
      </c>
      <c r="D12" s="348">
        <v>0.25</v>
      </c>
      <c r="E12" s="348">
        <v>0.3493975903614458</v>
      </c>
      <c r="F12" s="348">
        <v>0.3</v>
      </c>
      <c r="G12" s="348">
        <v>0.3877551020408163</v>
      </c>
      <c r="H12" s="349">
        <v>0.2900552486187845</v>
      </c>
      <c r="I12" s="139"/>
      <c r="J12" s="386"/>
      <c r="K12" s="386"/>
      <c r="L12" s="386"/>
      <c r="M12" s="386"/>
      <c r="N12" s="386"/>
      <c r="O12" s="109"/>
      <c r="P12" s="387"/>
      <c r="Q12" s="139"/>
    </row>
    <row r="13" spans="1:17" ht="11.25" customHeight="1">
      <c r="A13" s="388"/>
      <c r="B13" s="385" t="s">
        <v>342</v>
      </c>
      <c r="C13" s="143">
        <v>0.07377049180327869</v>
      </c>
      <c r="D13" s="348">
        <v>0.10227272727272728</v>
      </c>
      <c r="E13" s="348">
        <v>0.060240963855421686</v>
      </c>
      <c r="F13" s="348">
        <v>0.05</v>
      </c>
      <c r="G13" s="348">
        <v>0.04081632653061224</v>
      </c>
      <c r="H13" s="349">
        <v>0.0718232044198895</v>
      </c>
      <c r="I13" s="139"/>
      <c r="J13" s="386"/>
      <c r="K13" s="386"/>
      <c r="L13" s="386"/>
      <c r="M13" s="386"/>
      <c r="N13" s="386"/>
      <c r="O13" s="109"/>
      <c r="P13" s="387"/>
      <c r="Q13" s="139"/>
    </row>
    <row r="14" spans="1:17" ht="11.25" customHeight="1">
      <c r="A14" s="388"/>
      <c r="B14" s="385" t="s">
        <v>343</v>
      </c>
      <c r="C14" s="143">
        <v>0.01639344262295082</v>
      </c>
      <c r="D14" s="348">
        <v>0.03409090909090909</v>
      </c>
      <c r="E14" s="348">
        <v>0</v>
      </c>
      <c r="F14" s="348">
        <v>0</v>
      </c>
      <c r="G14" s="348">
        <v>0.02040816326530612</v>
      </c>
      <c r="H14" s="349">
        <v>0.016574585635359115</v>
      </c>
      <c r="I14" s="139"/>
      <c r="J14" s="386"/>
      <c r="K14" s="386"/>
      <c r="L14" s="386"/>
      <c r="M14" s="386"/>
      <c r="N14" s="386"/>
      <c r="O14" s="109"/>
      <c r="P14" s="387"/>
      <c r="Q14" s="139"/>
    </row>
    <row r="15" spans="1:17" ht="11.25" customHeight="1">
      <c r="A15" s="389"/>
      <c r="B15" s="390" t="s">
        <v>143</v>
      </c>
      <c r="C15" s="391">
        <v>122</v>
      </c>
      <c r="D15" s="392">
        <v>88</v>
      </c>
      <c r="E15" s="392">
        <v>83</v>
      </c>
      <c r="F15" s="392">
        <v>20</v>
      </c>
      <c r="G15" s="392">
        <v>49</v>
      </c>
      <c r="H15" s="393">
        <v>362</v>
      </c>
      <c r="I15" s="139"/>
      <c r="J15" s="386"/>
      <c r="K15" s="386"/>
      <c r="L15" s="386"/>
      <c r="M15" s="386"/>
      <c r="N15" s="386"/>
      <c r="O15" s="109"/>
      <c r="P15" s="394"/>
      <c r="Q15" s="139"/>
    </row>
    <row r="16" spans="1:17" ht="12.75">
      <c r="A16" s="395" t="s">
        <v>344</v>
      </c>
      <c r="B16" s="385" t="s">
        <v>345</v>
      </c>
      <c r="C16" s="362"/>
      <c r="D16" s="362"/>
      <c r="E16" s="362"/>
      <c r="F16" s="362"/>
      <c r="G16" s="362"/>
      <c r="H16" s="363"/>
      <c r="I16" s="109"/>
      <c r="J16" s="109"/>
      <c r="K16" s="109"/>
      <c r="L16" s="109"/>
      <c r="M16" s="109"/>
      <c r="N16" s="109"/>
      <c r="O16" s="109"/>
      <c r="P16" s="109"/>
      <c r="Q16" s="139"/>
    </row>
    <row r="17" spans="1:17" ht="12.75">
      <c r="A17" s="388"/>
      <c r="B17" s="385" t="s">
        <v>339</v>
      </c>
      <c r="C17" s="366">
        <v>0.0975609756097561</v>
      </c>
      <c r="D17" s="366">
        <v>0.06818181818181818</v>
      </c>
      <c r="E17" s="366">
        <v>0.13253012048192772</v>
      </c>
      <c r="F17" s="366">
        <v>0.05</v>
      </c>
      <c r="G17" s="366">
        <v>0.10204081632653061</v>
      </c>
      <c r="H17" s="367">
        <v>0.09641873278236915</v>
      </c>
      <c r="I17" s="109"/>
      <c r="J17" s="109"/>
      <c r="K17" s="109"/>
      <c r="L17" s="109"/>
      <c r="M17" s="109"/>
      <c r="N17" s="109"/>
      <c r="O17" s="109"/>
      <c r="P17" s="387"/>
      <c r="Q17" s="139"/>
    </row>
    <row r="18" spans="1:17" ht="12.75">
      <c r="A18" s="388"/>
      <c r="B18" s="385" t="s">
        <v>340</v>
      </c>
      <c r="C18" s="366">
        <v>0.36585365853658536</v>
      </c>
      <c r="D18" s="366">
        <v>0.375</v>
      </c>
      <c r="E18" s="366">
        <v>0.3614457831325301</v>
      </c>
      <c r="F18" s="366">
        <v>0.4</v>
      </c>
      <c r="G18" s="366">
        <v>0.40816326530612246</v>
      </c>
      <c r="H18" s="367">
        <v>0.3746556473829201</v>
      </c>
      <c r="I18" s="109"/>
      <c r="J18" s="109"/>
      <c r="K18" s="109"/>
      <c r="L18" s="109"/>
      <c r="M18" s="109"/>
      <c r="N18" s="109"/>
      <c r="O18" s="109"/>
      <c r="P18" s="387"/>
      <c r="Q18" s="139"/>
    </row>
    <row r="19" spans="1:17" ht="12.75">
      <c r="A19" s="388"/>
      <c r="B19" s="385" t="s">
        <v>341</v>
      </c>
      <c r="C19" s="366">
        <v>0.37398373983739835</v>
      </c>
      <c r="D19" s="366">
        <v>0.38636363636363635</v>
      </c>
      <c r="E19" s="366">
        <v>0.3373493975903614</v>
      </c>
      <c r="F19" s="366">
        <v>0.45</v>
      </c>
      <c r="G19" s="366">
        <v>0.3877551020408163</v>
      </c>
      <c r="H19" s="367">
        <v>0.3746556473829201</v>
      </c>
      <c r="I19" s="109"/>
      <c r="J19" s="109"/>
      <c r="K19" s="109"/>
      <c r="L19" s="109"/>
      <c r="M19" s="109"/>
      <c r="N19" s="109"/>
      <c r="O19" s="109"/>
      <c r="P19" s="387"/>
      <c r="Q19" s="139"/>
    </row>
    <row r="20" spans="1:17" ht="12.75">
      <c r="A20" s="388"/>
      <c r="B20" s="385" t="s">
        <v>342</v>
      </c>
      <c r="C20" s="366">
        <v>0.08943089430894309</v>
      </c>
      <c r="D20" s="366">
        <v>0.09090909090909091</v>
      </c>
      <c r="E20" s="366">
        <v>0.13253012048192772</v>
      </c>
      <c r="F20" s="366">
        <v>0.1</v>
      </c>
      <c r="G20" s="366">
        <v>0.061224489795918366</v>
      </c>
      <c r="H20" s="367">
        <v>0.09641873278236915</v>
      </c>
      <c r="I20" s="109"/>
      <c r="J20" s="109"/>
      <c r="K20" s="109"/>
      <c r="L20" s="109"/>
      <c r="M20" s="109"/>
      <c r="N20" s="109"/>
      <c r="O20" s="109"/>
      <c r="P20" s="387"/>
      <c r="Q20" s="139"/>
    </row>
    <row r="21" spans="1:17" ht="12.75">
      <c r="A21" s="388"/>
      <c r="B21" s="385" t="s">
        <v>343</v>
      </c>
      <c r="C21" s="366">
        <v>0.07317073170731707</v>
      </c>
      <c r="D21" s="366">
        <v>0.07954545454545454</v>
      </c>
      <c r="E21" s="366">
        <v>0.03614457831325301</v>
      </c>
      <c r="F21" s="366">
        <v>0</v>
      </c>
      <c r="G21" s="366">
        <v>0.04081632653061224</v>
      </c>
      <c r="H21" s="367">
        <v>0.05785123966942149</v>
      </c>
      <c r="I21" s="109"/>
      <c r="J21" s="109"/>
      <c r="K21" s="109"/>
      <c r="L21" s="109"/>
      <c r="M21" s="109"/>
      <c r="N21" s="109"/>
      <c r="O21" s="109"/>
      <c r="P21" s="387"/>
      <c r="Q21" s="139"/>
    </row>
    <row r="22" spans="1:17" ht="12.75">
      <c r="A22" s="389"/>
      <c r="B22" s="390" t="s">
        <v>143</v>
      </c>
      <c r="C22" s="391">
        <v>123</v>
      </c>
      <c r="D22" s="392">
        <v>88</v>
      </c>
      <c r="E22" s="392">
        <v>83</v>
      </c>
      <c r="F22" s="392">
        <v>20</v>
      </c>
      <c r="G22" s="392">
        <v>49</v>
      </c>
      <c r="H22" s="393">
        <v>363</v>
      </c>
      <c r="I22" s="109"/>
      <c r="J22" s="109"/>
      <c r="K22" s="109"/>
      <c r="L22" s="109"/>
      <c r="M22" s="109"/>
      <c r="N22" s="109"/>
      <c r="O22" s="109"/>
      <c r="P22" s="386"/>
      <c r="Q22" s="139"/>
    </row>
    <row r="23" spans="1:17" ht="12.75">
      <c r="A23" s="395" t="s">
        <v>346</v>
      </c>
      <c r="B23" s="385" t="s">
        <v>347</v>
      </c>
      <c r="C23" s="362"/>
      <c r="D23" s="362"/>
      <c r="E23" s="362"/>
      <c r="F23" s="362"/>
      <c r="G23" s="362"/>
      <c r="H23" s="363"/>
      <c r="I23" s="109"/>
      <c r="J23" s="109"/>
      <c r="K23" s="109"/>
      <c r="L23" s="109"/>
      <c r="M23" s="109"/>
      <c r="N23" s="109"/>
      <c r="O23" s="109"/>
      <c r="P23" s="109"/>
      <c r="Q23" s="139"/>
    </row>
    <row r="24" spans="1:17" ht="12.75">
      <c r="A24" s="395"/>
      <c r="B24" s="396" t="s">
        <v>348</v>
      </c>
      <c r="C24" s="362"/>
      <c r="D24" s="362"/>
      <c r="E24" s="362"/>
      <c r="F24" s="362"/>
      <c r="G24" s="362"/>
      <c r="H24" s="363"/>
      <c r="I24" s="109"/>
      <c r="J24" s="109"/>
      <c r="K24" s="109"/>
      <c r="L24" s="109"/>
      <c r="M24" s="109"/>
      <c r="N24" s="109"/>
      <c r="O24" s="109"/>
      <c r="P24" s="109"/>
      <c r="Q24" s="139"/>
    </row>
    <row r="25" spans="1:17" ht="12.75">
      <c r="A25" s="395"/>
      <c r="B25" s="385" t="s">
        <v>339</v>
      </c>
      <c r="C25" s="366">
        <v>0.23577235772357724</v>
      </c>
      <c r="D25" s="366">
        <v>0.17045454545454544</v>
      </c>
      <c r="E25" s="366">
        <v>0.25301204819277107</v>
      </c>
      <c r="F25" s="366">
        <v>0.1</v>
      </c>
      <c r="G25" s="366">
        <v>0.16326530612244897</v>
      </c>
      <c r="H25" s="367">
        <v>0.2066115702479339</v>
      </c>
      <c r="I25" s="109"/>
      <c r="J25" s="109"/>
      <c r="K25" s="109"/>
      <c r="L25" s="109"/>
      <c r="M25" s="109"/>
      <c r="N25" s="109"/>
      <c r="O25" s="109"/>
      <c r="P25" s="387"/>
      <c r="Q25" s="139"/>
    </row>
    <row r="26" spans="1:17" ht="12.75">
      <c r="A26" s="388"/>
      <c r="B26" s="385" t="s">
        <v>340</v>
      </c>
      <c r="C26" s="366">
        <v>0.36585365853658536</v>
      </c>
      <c r="D26" s="366">
        <v>0.36363636363636365</v>
      </c>
      <c r="E26" s="366">
        <v>0.3373493975903614</v>
      </c>
      <c r="F26" s="366">
        <v>0.35</v>
      </c>
      <c r="G26" s="366">
        <v>0.42857142857142855</v>
      </c>
      <c r="H26" s="367">
        <v>0.36639118457300274</v>
      </c>
      <c r="I26" s="109"/>
      <c r="J26" s="109"/>
      <c r="K26" s="109"/>
      <c r="L26" s="109"/>
      <c r="M26" s="109"/>
      <c r="N26" s="109"/>
      <c r="O26" s="109"/>
      <c r="P26" s="387"/>
      <c r="Q26" s="139"/>
    </row>
    <row r="27" spans="1:17" ht="12.75">
      <c r="A27" s="388"/>
      <c r="B27" s="385" t="s">
        <v>341</v>
      </c>
      <c r="C27" s="366">
        <v>0.2764227642276423</v>
      </c>
      <c r="D27" s="366">
        <v>0.3181818181818182</v>
      </c>
      <c r="E27" s="366">
        <v>0.3132530120481928</v>
      </c>
      <c r="F27" s="366">
        <v>0.45</v>
      </c>
      <c r="G27" s="366">
        <v>0.32653061224489793</v>
      </c>
      <c r="H27" s="367">
        <v>0.31129476584022037</v>
      </c>
      <c r="I27" s="109"/>
      <c r="J27" s="109"/>
      <c r="K27" s="109"/>
      <c r="L27" s="109"/>
      <c r="M27" s="109"/>
      <c r="N27" s="109"/>
      <c r="O27" s="109"/>
      <c r="P27" s="387"/>
      <c r="Q27" s="139"/>
    </row>
    <row r="28" spans="1:17" ht="12.75">
      <c r="A28" s="388"/>
      <c r="B28" s="385" t="s">
        <v>342</v>
      </c>
      <c r="C28" s="366">
        <v>0.08943089430894309</v>
      </c>
      <c r="D28" s="366">
        <v>0.10227272727272728</v>
      </c>
      <c r="E28" s="366">
        <v>0.0963855421686747</v>
      </c>
      <c r="F28" s="366">
        <v>0.05</v>
      </c>
      <c r="G28" s="366">
        <v>0.08163265306122448</v>
      </c>
      <c r="H28" s="367">
        <v>0.09090909090909091</v>
      </c>
      <c r="I28" s="109"/>
      <c r="J28" s="109"/>
      <c r="K28" s="109"/>
      <c r="L28" s="109"/>
      <c r="M28" s="109"/>
      <c r="N28" s="109"/>
      <c r="O28" s="109"/>
      <c r="P28" s="387"/>
      <c r="Q28" s="139"/>
    </row>
    <row r="29" spans="1:17" ht="12.75">
      <c r="A29" s="388"/>
      <c r="B29" s="385" t="s">
        <v>343</v>
      </c>
      <c r="C29" s="366">
        <v>0.032520325203252036</v>
      </c>
      <c r="D29" s="366">
        <v>0.045454545454545456</v>
      </c>
      <c r="E29" s="366">
        <v>0</v>
      </c>
      <c r="F29" s="366">
        <v>0.05</v>
      </c>
      <c r="G29" s="366">
        <v>0</v>
      </c>
      <c r="H29" s="367">
        <v>0.024793388429752067</v>
      </c>
      <c r="I29" s="109"/>
      <c r="J29" s="109"/>
      <c r="K29" s="109"/>
      <c r="L29" s="109"/>
      <c r="M29" s="109"/>
      <c r="N29" s="109"/>
      <c r="O29" s="109"/>
      <c r="P29" s="387"/>
      <c r="Q29" s="139"/>
    </row>
    <row r="30" spans="1:17" ht="12.75">
      <c r="A30" s="389"/>
      <c r="B30" s="390" t="s">
        <v>143</v>
      </c>
      <c r="C30" s="391">
        <v>123</v>
      </c>
      <c r="D30" s="392">
        <v>88</v>
      </c>
      <c r="E30" s="392">
        <v>83</v>
      </c>
      <c r="F30" s="392">
        <v>20</v>
      </c>
      <c r="G30" s="392">
        <v>49</v>
      </c>
      <c r="H30" s="393">
        <v>363</v>
      </c>
      <c r="I30" s="109"/>
      <c r="J30" s="109"/>
      <c r="K30" s="109"/>
      <c r="L30" s="109"/>
      <c r="M30" s="109"/>
      <c r="N30" s="109"/>
      <c r="O30" s="109"/>
      <c r="P30" s="386"/>
      <c r="Q30" s="139"/>
    </row>
    <row r="31" spans="1:17" ht="12.75">
      <c r="A31" s="395" t="s">
        <v>349</v>
      </c>
      <c r="B31" s="385" t="s">
        <v>350</v>
      </c>
      <c r="C31" s="362"/>
      <c r="D31" s="362"/>
      <c r="E31" s="362"/>
      <c r="F31" s="362"/>
      <c r="G31" s="362"/>
      <c r="H31" s="363"/>
      <c r="I31" s="109"/>
      <c r="J31" s="109"/>
      <c r="K31" s="109"/>
      <c r="L31" s="109"/>
      <c r="M31" s="109"/>
      <c r="N31" s="109"/>
      <c r="O31" s="109"/>
      <c r="P31" s="109"/>
      <c r="Q31" s="139"/>
    </row>
    <row r="32" spans="1:17" ht="12.75">
      <c r="A32" s="388"/>
      <c r="B32" s="385" t="s">
        <v>339</v>
      </c>
      <c r="C32" s="366">
        <v>0.07317073170731707</v>
      </c>
      <c r="D32" s="366">
        <v>0.022727272727272728</v>
      </c>
      <c r="E32" s="366">
        <v>0.03614457831325301</v>
      </c>
      <c r="F32" s="366">
        <v>0.05</v>
      </c>
      <c r="G32" s="366">
        <v>0.10204081632653061</v>
      </c>
      <c r="H32" s="367">
        <v>0.05509641873278237</v>
      </c>
      <c r="I32" s="109"/>
      <c r="J32" s="109"/>
      <c r="K32" s="109"/>
      <c r="L32" s="109"/>
      <c r="M32" s="109"/>
      <c r="N32" s="109"/>
      <c r="O32" s="109"/>
      <c r="P32" s="387"/>
      <c r="Q32" s="139"/>
    </row>
    <row r="33" spans="1:17" ht="12.75">
      <c r="A33" s="388"/>
      <c r="B33" s="385" t="s">
        <v>340</v>
      </c>
      <c r="C33" s="366">
        <v>0.21951219512195122</v>
      </c>
      <c r="D33" s="366">
        <v>0.10227272727272728</v>
      </c>
      <c r="E33" s="366">
        <v>0.25301204819277107</v>
      </c>
      <c r="F33" s="366">
        <v>0.1</v>
      </c>
      <c r="G33" s="366">
        <v>0.24489795918367346</v>
      </c>
      <c r="H33" s="367">
        <v>0.19559228650137742</v>
      </c>
      <c r="I33" s="109"/>
      <c r="J33" s="109"/>
      <c r="K33" s="109"/>
      <c r="L33" s="109"/>
      <c r="M33" s="109"/>
      <c r="N33" s="109"/>
      <c r="O33" s="109"/>
      <c r="P33" s="387"/>
      <c r="Q33" s="139"/>
    </row>
    <row r="34" spans="1:17" ht="12.75">
      <c r="A34" s="388"/>
      <c r="B34" s="385" t="s">
        <v>341</v>
      </c>
      <c r="C34" s="366">
        <v>0.34959349593495936</v>
      </c>
      <c r="D34" s="366">
        <v>0.5454545454545454</v>
      </c>
      <c r="E34" s="366">
        <v>0.40963855421686746</v>
      </c>
      <c r="F34" s="366">
        <v>0.55</v>
      </c>
      <c r="G34" s="366">
        <v>0.3877551020408163</v>
      </c>
      <c r="H34" s="367">
        <v>0.42699724517906334</v>
      </c>
      <c r="I34" s="109"/>
      <c r="J34" s="109"/>
      <c r="K34" s="109"/>
      <c r="L34" s="109"/>
      <c r="M34" s="109"/>
      <c r="N34" s="109"/>
      <c r="O34" s="109"/>
      <c r="P34" s="387"/>
      <c r="Q34" s="139"/>
    </row>
    <row r="35" spans="1:17" ht="12.75">
      <c r="A35" s="388"/>
      <c r="B35" s="385" t="s">
        <v>342</v>
      </c>
      <c r="C35" s="366">
        <v>0.23577235772357724</v>
      </c>
      <c r="D35" s="366">
        <v>0.20454545454545456</v>
      </c>
      <c r="E35" s="366">
        <v>0.21686746987951808</v>
      </c>
      <c r="F35" s="366">
        <v>0.15</v>
      </c>
      <c r="G35" s="366">
        <v>0.1836734693877551</v>
      </c>
      <c r="H35" s="367">
        <v>0.21212121212121213</v>
      </c>
      <c r="I35" s="109"/>
      <c r="J35" s="109"/>
      <c r="K35" s="109"/>
      <c r="L35" s="109"/>
      <c r="M35" s="109"/>
      <c r="N35" s="109"/>
      <c r="O35" s="109"/>
      <c r="P35" s="387"/>
      <c r="Q35" s="139"/>
    </row>
    <row r="36" spans="1:17" ht="12.75">
      <c r="A36" s="388"/>
      <c r="B36" s="385" t="s">
        <v>343</v>
      </c>
      <c r="C36" s="366">
        <v>0.12195121951219512</v>
      </c>
      <c r="D36" s="366">
        <v>0.125</v>
      </c>
      <c r="E36" s="366">
        <v>0.08433734939759036</v>
      </c>
      <c r="F36" s="366">
        <v>0.15</v>
      </c>
      <c r="G36" s="366">
        <v>0.08163265306122448</v>
      </c>
      <c r="H36" s="367">
        <v>0.11019283746556474</v>
      </c>
      <c r="I36" s="109"/>
      <c r="J36" s="109"/>
      <c r="K36" s="109"/>
      <c r="L36" s="109"/>
      <c r="M36" s="109"/>
      <c r="N36" s="109"/>
      <c r="O36" s="109"/>
      <c r="P36" s="387"/>
      <c r="Q36" s="139"/>
    </row>
    <row r="37" spans="1:17" ht="12.75">
      <c r="A37" s="389"/>
      <c r="B37" s="390" t="s">
        <v>143</v>
      </c>
      <c r="C37" s="391">
        <v>123</v>
      </c>
      <c r="D37" s="392">
        <v>88</v>
      </c>
      <c r="E37" s="392">
        <v>83</v>
      </c>
      <c r="F37" s="392">
        <v>20</v>
      </c>
      <c r="G37" s="392">
        <v>49</v>
      </c>
      <c r="H37" s="393">
        <v>363</v>
      </c>
      <c r="I37" s="109"/>
      <c r="J37" s="109"/>
      <c r="K37" s="109"/>
      <c r="L37" s="109"/>
      <c r="M37" s="109"/>
      <c r="N37" s="109"/>
      <c r="O37" s="109"/>
      <c r="P37" s="386"/>
      <c r="Q37" s="139"/>
    </row>
    <row r="38" spans="1:17" ht="12.75">
      <c r="A38" s="395" t="s">
        <v>351</v>
      </c>
      <c r="B38" s="385" t="s">
        <v>352</v>
      </c>
      <c r="C38" s="362"/>
      <c r="D38" s="362"/>
      <c r="E38" s="362"/>
      <c r="F38" s="362"/>
      <c r="G38" s="362"/>
      <c r="H38" s="363"/>
      <c r="I38" s="109"/>
      <c r="J38" s="109"/>
      <c r="K38" s="109"/>
      <c r="L38" s="109"/>
      <c r="M38" s="109"/>
      <c r="N38" s="109"/>
      <c r="O38" s="109"/>
      <c r="P38" s="109"/>
      <c r="Q38" s="139"/>
    </row>
    <row r="39" spans="1:17" ht="12.75">
      <c r="A39" s="388"/>
      <c r="B39" s="385" t="s">
        <v>339</v>
      </c>
      <c r="C39" s="366">
        <v>0.12396694214876033</v>
      </c>
      <c r="D39" s="366">
        <v>0.10227272727272728</v>
      </c>
      <c r="E39" s="366">
        <v>0.12048192771084337</v>
      </c>
      <c r="F39" s="366">
        <v>0</v>
      </c>
      <c r="G39" s="366">
        <v>0.10204081632653061</v>
      </c>
      <c r="H39" s="367">
        <v>0.10803324099722991</v>
      </c>
      <c r="I39" s="109"/>
      <c r="J39" s="109"/>
      <c r="K39" s="109"/>
      <c r="L39" s="109"/>
      <c r="M39" s="109"/>
      <c r="N39" s="109"/>
      <c r="O39" s="109"/>
      <c r="P39" s="387"/>
      <c r="Q39" s="139"/>
    </row>
    <row r="40" spans="1:17" ht="12.75">
      <c r="A40" s="388"/>
      <c r="B40" s="385" t="s">
        <v>340</v>
      </c>
      <c r="C40" s="366">
        <v>0.32231404958677684</v>
      </c>
      <c r="D40" s="366">
        <v>0.3409090909090909</v>
      </c>
      <c r="E40" s="366">
        <v>0.37349397590361444</v>
      </c>
      <c r="F40" s="366">
        <v>0.35</v>
      </c>
      <c r="G40" s="366">
        <v>0.24489795918367346</v>
      </c>
      <c r="H40" s="367">
        <v>0.3296398891966759</v>
      </c>
      <c r="I40" s="109"/>
      <c r="J40" s="109"/>
      <c r="K40" s="109"/>
      <c r="L40" s="109"/>
      <c r="M40" s="109"/>
      <c r="N40" s="109"/>
      <c r="O40" s="109"/>
      <c r="P40" s="387"/>
      <c r="Q40" s="139"/>
    </row>
    <row r="41" spans="1:17" ht="12.75">
      <c r="A41" s="388"/>
      <c r="B41" s="385" t="s">
        <v>341</v>
      </c>
      <c r="C41" s="366">
        <v>0.371900826446281</v>
      </c>
      <c r="D41" s="366">
        <v>0.3409090909090909</v>
      </c>
      <c r="E41" s="366">
        <v>0.3493975903614458</v>
      </c>
      <c r="F41" s="366">
        <v>0.35</v>
      </c>
      <c r="G41" s="366">
        <v>0.4489795918367347</v>
      </c>
      <c r="H41" s="367">
        <v>0.3684210526315789</v>
      </c>
      <c r="I41" s="109"/>
      <c r="J41" s="109"/>
      <c r="K41" s="109"/>
      <c r="L41" s="109"/>
      <c r="M41" s="109"/>
      <c r="N41" s="109"/>
      <c r="O41" s="109"/>
      <c r="P41" s="387"/>
      <c r="Q41" s="139"/>
    </row>
    <row r="42" spans="1:17" ht="12.75">
      <c r="A42" s="388"/>
      <c r="B42" s="385" t="s">
        <v>342</v>
      </c>
      <c r="C42" s="366">
        <v>0.09917355371900827</v>
      </c>
      <c r="D42" s="366">
        <v>0.17045454545454544</v>
      </c>
      <c r="E42" s="366">
        <v>0.14457831325301204</v>
      </c>
      <c r="F42" s="366">
        <v>0.2</v>
      </c>
      <c r="G42" s="366">
        <v>0.10204081632653061</v>
      </c>
      <c r="H42" s="367">
        <v>0.1329639889196676</v>
      </c>
      <c r="I42" s="109"/>
      <c r="J42" s="109"/>
      <c r="K42" s="109"/>
      <c r="L42" s="109"/>
      <c r="M42" s="109"/>
      <c r="N42" s="109"/>
      <c r="O42" s="109"/>
      <c r="P42" s="387"/>
      <c r="Q42" s="139"/>
    </row>
    <row r="43" spans="1:17" ht="12.75">
      <c r="A43" s="388"/>
      <c r="B43" s="385" t="s">
        <v>343</v>
      </c>
      <c r="C43" s="366">
        <v>0.08264462809917356</v>
      </c>
      <c r="D43" s="366">
        <v>0.045454545454545456</v>
      </c>
      <c r="E43" s="366">
        <v>0.012048192771084338</v>
      </c>
      <c r="F43" s="366">
        <v>0.1</v>
      </c>
      <c r="G43" s="366">
        <v>0.10204081632653061</v>
      </c>
      <c r="H43" s="367">
        <v>0.060941828254847646</v>
      </c>
      <c r="I43" s="109"/>
      <c r="J43" s="109"/>
      <c r="K43" s="109"/>
      <c r="L43" s="109"/>
      <c r="M43" s="109"/>
      <c r="N43" s="109"/>
      <c r="O43" s="109"/>
      <c r="P43" s="387"/>
      <c r="Q43" s="139"/>
    </row>
    <row r="44" spans="1:17" ht="12.75">
      <c r="A44" s="389"/>
      <c r="B44" s="390" t="s">
        <v>143</v>
      </c>
      <c r="C44" s="391">
        <v>121</v>
      </c>
      <c r="D44" s="392">
        <v>88</v>
      </c>
      <c r="E44" s="392">
        <v>83</v>
      </c>
      <c r="F44" s="392">
        <v>20</v>
      </c>
      <c r="G44" s="392">
        <v>49</v>
      </c>
      <c r="H44" s="393">
        <v>361</v>
      </c>
      <c r="I44" s="109"/>
      <c r="J44" s="109"/>
      <c r="K44" s="109"/>
      <c r="L44" s="109"/>
      <c r="M44" s="109"/>
      <c r="N44" s="109"/>
      <c r="O44" s="109"/>
      <c r="P44" s="386"/>
      <c r="Q44" s="139"/>
    </row>
    <row r="45" spans="1:17" ht="12.75">
      <c r="A45" s="395" t="s">
        <v>353</v>
      </c>
      <c r="B45" s="385" t="s">
        <v>354</v>
      </c>
      <c r="C45" s="362"/>
      <c r="D45" s="362"/>
      <c r="E45" s="362"/>
      <c r="F45" s="362"/>
      <c r="G45" s="362"/>
      <c r="H45" s="363"/>
      <c r="I45" s="109"/>
      <c r="J45" s="109"/>
      <c r="K45" s="109"/>
      <c r="L45" s="109"/>
      <c r="M45" s="109"/>
      <c r="N45" s="109"/>
      <c r="O45" s="109"/>
      <c r="P45" s="109"/>
      <c r="Q45" s="139"/>
    </row>
    <row r="46" spans="1:17" ht="12.75">
      <c r="A46" s="388"/>
      <c r="B46" s="385" t="s">
        <v>339</v>
      </c>
      <c r="C46" s="366">
        <v>0.11475409836065574</v>
      </c>
      <c r="D46" s="366">
        <v>0.1590909090909091</v>
      </c>
      <c r="E46" s="366">
        <v>0.13253012048192772</v>
      </c>
      <c r="F46" s="366">
        <v>0.05</v>
      </c>
      <c r="G46" s="366">
        <v>0.12244897959183673</v>
      </c>
      <c r="H46" s="367">
        <v>0.1270718232044199</v>
      </c>
      <c r="I46" s="109"/>
      <c r="J46" s="109"/>
      <c r="K46" s="109"/>
      <c r="L46" s="109"/>
      <c r="M46" s="109"/>
      <c r="N46" s="109"/>
      <c r="O46" s="109"/>
      <c r="P46" s="387"/>
      <c r="Q46" s="139"/>
    </row>
    <row r="47" spans="1:17" ht="12.75">
      <c r="A47" s="388"/>
      <c r="B47" s="385" t="s">
        <v>340</v>
      </c>
      <c r="C47" s="366">
        <v>0.45081967213114754</v>
      </c>
      <c r="D47" s="366">
        <v>0.4772727272727273</v>
      </c>
      <c r="E47" s="366">
        <v>0.4578313253012048</v>
      </c>
      <c r="F47" s="366">
        <v>0.7</v>
      </c>
      <c r="G47" s="366">
        <v>0.4489795918367347</v>
      </c>
      <c r="H47" s="367">
        <v>0.4723756906077348</v>
      </c>
      <c r="I47" s="109"/>
      <c r="J47" s="109"/>
      <c r="K47" s="109"/>
      <c r="L47" s="109"/>
      <c r="M47" s="109"/>
      <c r="N47" s="109"/>
      <c r="O47" s="109"/>
      <c r="P47" s="387"/>
      <c r="Q47" s="139"/>
    </row>
    <row r="48" spans="1:17" ht="12.75">
      <c r="A48" s="388"/>
      <c r="B48" s="385" t="s">
        <v>341</v>
      </c>
      <c r="C48" s="366">
        <v>0.3360655737704918</v>
      </c>
      <c r="D48" s="366">
        <v>0.26136363636363635</v>
      </c>
      <c r="E48" s="366">
        <v>0.2891566265060241</v>
      </c>
      <c r="F48" s="366">
        <v>0.25</v>
      </c>
      <c r="G48" s="366">
        <v>0.2653061224489796</v>
      </c>
      <c r="H48" s="367">
        <v>0.292817679558011</v>
      </c>
      <c r="I48" s="109"/>
      <c r="J48" s="109"/>
      <c r="K48" s="109"/>
      <c r="L48" s="109"/>
      <c r="M48" s="109"/>
      <c r="N48" s="109"/>
      <c r="O48" s="109"/>
      <c r="P48" s="387"/>
      <c r="Q48" s="139"/>
    </row>
    <row r="49" spans="1:17" ht="12.75">
      <c r="A49" s="388"/>
      <c r="B49" s="385" t="s">
        <v>342</v>
      </c>
      <c r="C49" s="366">
        <v>0.05737704918032787</v>
      </c>
      <c r="D49" s="366">
        <v>0.045454545454545456</v>
      </c>
      <c r="E49" s="366">
        <v>0.12048192771084337</v>
      </c>
      <c r="F49" s="366">
        <v>0</v>
      </c>
      <c r="G49" s="366">
        <v>0.14285714285714285</v>
      </c>
      <c r="H49" s="367">
        <v>0.07734806629834254</v>
      </c>
      <c r="I49" s="109"/>
      <c r="J49" s="109"/>
      <c r="K49" s="109"/>
      <c r="L49" s="109"/>
      <c r="M49" s="109"/>
      <c r="N49" s="109"/>
      <c r="O49" s="109"/>
      <c r="P49" s="387"/>
      <c r="Q49" s="139"/>
    </row>
    <row r="50" spans="1:17" ht="12.75">
      <c r="A50" s="388"/>
      <c r="B50" s="385" t="s">
        <v>343</v>
      </c>
      <c r="C50" s="366">
        <v>0.040983606557377046</v>
      </c>
      <c r="D50" s="366">
        <v>0.056818181818181816</v>
      </c>
      <c r="E50" s="366">
        <v>0</v>
      </c>
      <c r="F50" s="366">
        <v>0</v>
      </c>
      <c r="G50" s="366">
        <v>0.02040816326530612</v>
      </c>
      <c r="H50" s="367">
        <v>0.03038674033149171</v>
      </c>
      <c r="I50" s="109"/>
      <c r="J50" s="109"/>
      <c r="K50" s="109"/>
      <c r="L50" s="109"/>
      <c r="M50" s="109"/>
      <c r="N50" s="109"/>
      <c r="O50" s="109"/>
      <c r="P50" s="387"/>
      <c r="Q50" s="139"/>
    </row>
    <row r="51" spans="1:17" ht="12.75">
      <c r="A51" s="389"/>
      <c r="B51" s="390" t="s">
        <v>143</v>
      </c>
      <c r="C51" s="391">
        <v>122</v>
      </c>
      <c r="D51" s="392">
        <v>88</v>
      </c>
      <c r="E51" s="392">
        <v>83</v>
      </c>
      <c r="F51" s="392">
        <v>20</v>
      </c>
      <c r="G51" s="392">
        <v>49</v>
      </c>
      <c r="H51" s="393">
        <v>362</v>
      </c>
      <c r="I51" s="109"/>
      <c r="J51" s="109"/>
      <c r="K51" s="109"/>
      <c r="L51" s="109"/>
      <c r="M51" s="109"/>
      <c r="N51" s="109"/>
      <c r="O51" s="109"/>
      <c r="P51" s="386"/>
      <c r="Q51" s="139"/>
    </row>
    <row r="52" spans="1:17" ht="12.75">
      <c r="A52" s="397" t="s">
        <v>30</v>
      </c>
      <c r="B52" s="398"/>
      <c r="C52" s="399"/>
      <c r="D52" s="400"/>
      <c r="E52" s="400"/>
      <c r="F52" s="400"/>
      <c r="G52" s="400"/>
      <c r="H52" s="401"/>
      <c r="I52" s="109"/>
      <c r="J52" s="109"/>
      <c r="K52" s="109"/>
      <c r="L52" s="109"/>
      <c r="M52" s="109"/>
      <c r="N52" s="109"/>
      <c r="O52" s="109"/>
      <c r="P52" s="386"/>
      <c r="Q52" s="139"/>
    </row>
    <row r="53" spans="1:16" ht="12.75">
      <c r="A53" s="202" t="s">
        <v>16</v>
      </c>
      <c r="B53" s="107"/>
      <c r="C53" s="107"/>
      <c r="D53" s="107"/>
      <c r="E53" s="107"/>
      <c r="F53" s="107"/>
      <c r="G53" s="107"/>
      <c r="H53" s="108"/>
      <c r="I53" s="109"/>
      <c r="J53" s="113"/>
      <c r="K53" s="113"/>
      <c r="L53" s="113"/>
      <c r="M53" s="113"/>
      <c r="N53" s="113"/>
      <c r="O53" s="113"/>
      <c r="P53" s="116"/>
    </row>
    <row r="54" spans="1:16" ht="12.75">
      <c r="A54" s="376" t="s">
        <v>17</v>
      </c>
      <c r="B54" s="377"/>
      <c r="C54" s="113"/>
      <c r="D54" s="113"/>
      <c r="E54" s="113"/>
      <c r="F54" s="113"/>
      <c r="G54" s="113"/>
      <c r="H54" s="114"/>
      <c r="I54" s="109"/>
      <c r="J54" s="115"/>
      <c r="K54" s="115"/>
      <c r="L54" s="115"/>
      <c r="M54" s="115"/>
      <c r="N54" s="113"/>
      <c r="O54" s="113"/>
      <c r="P54" s="116"/>
    </row>
    <row r="55" spans="1:16" ht="12.75">
      <c r="A55" s="204" t="s">
        <v>335</v>
      </c>
      <c r="B55" s="377"/>
      <c r="C55" s="113"/>
      <c r="D55" s="113"/>
      <c r="E55" s="113"/>
      <c r="F55" s="113"/>
      <c r="G55" s="113"/>
      <c r="H55" s="114"/>
      <c r="I55" s="109"/>
      <c r="J55" s="113"/>
      <c r="K55" s="113"/>
      <c r="L55" s="113"/>
      <c r="M55" s="113"/>
      <c r="N55" s="113"/>
      <c r="O55" s="113"/>
      <c r="P55" s="116"/>
    </row>
    <row r="56" spans="1:16" ht="12.75">
      <c r="A56" s="378" t="s">
        <v>14</v>
      </c>
      <c r="B56" s="379"/>
      <c r="C56" s="119"/>
      <c r="D56" s="119"/>
      <c r="E56" s="119"/>
      <c r="F56" s="119"/>
      <c r="G56" s="119"/>
      <c r="H56" s="120"/>
      <c r="I56" s="109"/>
      <c r="J56" s="113"/>
      <c r="K56" s="113"/>
      <c r="L56" s="113"/>
      <c r="M56" s="113"/>
      <c r="N56" s="113"/>
      <c r="O56" s="113"/>
      <c r="P56" s="121"/>
    </row>
    <row r="57" spans="1:16" ht="4.5" customHeight="1">
      <c r="A57" s="342"/>
      <c r="B57" s="108"/>
      <c r="C57" s="208"/>
      <c r="D57" s="107"/>
      <c r="E57" s="107"/>
      <c r="F57" s="107"/>
      <c r="G57" s="107"/>
      <c r="H57" s="108"/>
      <c r="I57" s="109"/>
      <c r="J57" s="113"/>
      <c r="K57" s="113"/>
      <c r="L57" s="113"/>
      <c r="M57" s="113"/>
      <c r="N57" s="113"/>
      <c r="O57" s="113"/>
      <c r="P57" s="126"/>
    </row>
    <row r="58" spans="1:16" ht="14.25" customHeight="1">
      <c r="A58" s="209" t="s">
        <v>178</v>
      </c>
      <c r="B58" s="210"/>
      <c r="C58" s="211" t="s">
        <v>94</v>
      </c>
      <c r="D58" s="212" t="s">
        <v>95</v>
      </c>
      <c r="E58" s="212" t="s">
        <v>96</v>
      </c>
      <c r="F58" s="212" t="s">
        <v>97</v>
      </c>
      <c r="G58" s="212" t="s">
        <v>98</v>
      </c>
      <c r="H58" s="213" t="s">
        <v>38</v>
      </c>
      <c r="I58" s="109"/>
      <c r="J58" s="130"/>
      <c r="K58" s="130"/>
      <c r="L58" s="130"/>
      <c r="M58" s="130"/>
      <c r="N58" s="130"/>
      <c r="O58" s="130"/>
      <c r="P58" s="131"/>
    </row>
    <row r="59" spans="1:17" ht="12.75">
      <c r="A59" s="395" t="s">
        <v>355</v>
      </c>
      <c r="B59" s="385" t="s">
        <v>356</v>
      </c>
      <c r="C59" s="362"/>
      <c r="D59" s="362"/>
      <c r="E59" s="362"/>
      <c r="F59" s="362"/>
      <c r="G59" s="362"/>
      <c r="H59" s="363"/>
      <c r="I59" s="109"/>
      <c r="J59" s="109"/>
      <c r="K59" s="109"/>
      <c r="L59" s="109"/>
      <c r="M59" s="109"/>
      <c r="N59" s="109"/>
      <c r="O59" s="109"/>
      <c r="P59" s="109"/>
      <c r="Q59" s="139"/>
    </row>
    <row r="60" spans="1:17" ht="12.75">
      <c r="A60" s="388"/>
      <c r="B60" s="385" t="s">
        <v>339</v>
      </c>
      <c r="C60" s="366">
        <v>0.1487603305785124</v>
      </c>
      <c r="D60" s="366">
        <v>0.18181818181818182</v>
      </c>
      <c r="E60" s="366">
        <v>0.21686746987951808</v>
      </c>
      <c r="F60" s="366">
        <v>0.1</v>
      </c>
      <c r="G60" s="366">
        <v>0.08163265306122448</v>
      </c>
      <c r="H60" s="367">
        <v>0.16066481994459833</v>
      </c>
      <c r="I60" s="109"/>
      <c r="J60" s="109"/>
      <c r="K60" s="109"/>
      <c r="L60" s="109"/>
      <c r="M60" s="109"/>
      <c r="N60" s="109"/>
      <c r="O60" s="109"/>
      <c r="P60" s="387"/>
      <c r="Q60" s="139"/>
    </row>
    <row r="61" spans="1:17" ht="12.75">
      <c r="A61" s="388"/>
      <c r="B61" s="385" t="s">
        <v>340</v>
      </c>
      <c r="C61" s="366">
        <v>0.4628099173553719</v>
      </c>
      <c r="D61" s="366">
        <v>0.4431818181818182</v>
      </c>
      <c r="E61" s="366">
        <v>0.40963855421686746</v>
      </c>
      <c r="F61" s="366">
        <v>0.6</v>
      </c>
      <c r="G61" s="366">
        <v>0.4897959183673469</v>
      </c>
      <c r="H61" s="367">
        <v>0.45706371191135736</v>
      </c>
      <c r="I61" s="109"/>
      <c r="J61" s="109"/>
      <c r="K61" s="109"/>
      <c r="L61" s="109"/>
      <c r="M61" s="109"/>
      <c r="N61" s="109"/>
      <c r="O61" s="109"/>
      <c r="P61" s="387"/>
      <c r="Q61" s="139"/>
    </row>
    <row r="62" spans="1:17" ht="12.75">
      <c r="A62" s="388"/>
      <c r="B62" s="385" t="s">
        <v>341</v>
      </c>
      <c r="C62" s="366">
        <v>0.256198347107438</v>
      </c>
      <c r="D62" s="366">
        <v>0.2727272727272727</v>
      </c>
      <c r="E62" s="366">
        <v>0.27710843373493976</v>
      </c>
      <c r="F62" s="366">
        <v>0.3</v>
      </c>
      <c r="G62" s="366">
        <v>0.2857142857142857</v>
      </c>
      <c r="H62" s="367">
        <v>0.27146814404432135</v>
      </c>
      <c r="I62" s="109"/>
      <c r="J62" s="109"/>
      <c r="K62" s="109"/>
      <c r="L62" s="109"/>
      <c r="M62" s="109"/>
      <c r="N62" s="109"/>
      <c r="O62" s="109"/>
      <c r="P62" s="387"/>
      <c r="Q62" s="139"/>
    </row>
    <row r="63" spans="1:17" ht="12.75">
      <c r="A63" s="388"/>
      <c r="B63" s="385" t="s">
        <v>342</v>
      </c>
      <c r="C63" s="366">
        <v>0.09917355371900827</v>
      </c>
      <c r="D63" s="366">
        <v>0.056818181818181816</v>
      </c>
      <c r="E63" s="366">
        <v>0.0963855421686747</v>
      </c>
      <c r="F63" s="366">
        <v>0</v>
      </c>
      <c r="G63" s="366">
        <v>0.12244897959183673</v>
      </c>
      <c r="H63" s="367">
        <v>0.08587257617728532</v>
      </c>
      <c r="I63" s="109"/>
      <c r="J63" s="109"/>
      <c r="K63" s="109"/>
      <c r="L63" s="109"/>
      <c r="M63" s="109"/>
      <c r="N63" s="109"/>
      <c r="O63" s="109"/>
      <c r="P63" s="387"/>
      <c r="Q63" s="139"/>
    </row>
    <row r="64" spans="1:17" ht="12.75">
      <c r="A64" s="388"/>
      <c r="B64" s="385" t="s">
        <v>343</v>
      </c>
      <c r="C64" s="366">
        <v>0.03305785123966942</v>
      </c>
      <c r="D64" s="366">
        <v>0.045454545454545456</v>
      </c>
      <c r="E64" s="366">
        <v>0</v>
      </c>
      <c r="F64" s="366">
        <v>0</v>
      </c>
      <c r="G64" s="366">
        <v>0.02040816326530612</v>
      </c>
      <c r="H64" s="367">
        <v>0.024930747922437674</v>
      </c>
      <c r="I64" s="109"/>
      <c r="J64" s="109"/>
      <c r="K64" s="109"/>
      <c r="L64" s="109"/>
      <c r="M64" s="109"/>
      <c r="N64" s="109"/>
      <c r="O64" s="109"/>
      <c r="P64" s="387"/>
      <c r="Q64" s="139"/>
    </row>
    <row r="65" spans="1:17" ht="12.75">
      <c r="A65" s="389"/>
      <c r="B65" s="390" t="s">
        <v>143</v>
      </c>
      <c r="C65" s="391">
        <v>121</v>
      </c>
      <c r="D65" s="392">
        <v>88</v>
      </c>
      <c r="E65" s="392">
        <v>83</v>
      </c>
      <c r="F65" s="392">
        <v>20</v>
      </c>
      <c r="G65" s="392">
        <v>49</v>
      </c>
      <c r="H65" s="393">
        <v>361</v>
      </c>
      <c r="I65" s="109"/>
      <c r="J65" s="109"/>
      <c r="K65" s="109"/>
      <c r="L65" s="109"/>
      <c r="M65" s="109"/>
      <c r="N65" s="109"/>
      <c r="O65" s="109"/>
      <c r="P65" s="386"/>
      <c r="Q65" s="139"/>
    </row>
    <row r="66" spans="1:17" ht="12.75">
      <c r="A66" s="395" t="s">
        <v>357</v>
      </c>
      <c r="B66" s="385" t="s">
        <v>358</v>
      </c>
      <c r="C66" s="362"/>
      <c r="D66" s="362"/>
      <c r="E66" s="362"/>
      <c r="F66" s="362"/>
      <c r="G66" s="362"/>
      <c r="H66" s="363"/>
      <c r="I66" s="109"/>
      <c r="J66" s="109"/>
      <c r="K66" s="109"/>
      <c r="L66" s="109"/>
      <c r="M66" s="109"/>
      <c r="N66" s="109"/>
      <c r="O66" s="109"/>
      <c r="P66" s="109"/>
      <c r="Q66" s="139"/>
    </row>
    <row r="67" spans="1:17" ht="12.75">
      <c r="A67" s="388"/>
      <c r="B67" s="385" t="s">
        <v>339</v>
      </c>
      <c r="C67" s="366">
        <v>0.11666666666666667</v>
      </c>
      <c r="D67" s="366">
        <v>0.125</v>
      </c>
      <c r="E67" s="366">
        <v>0.15853658536585366</v>
      </c>
      <c r="F67" s="366">
        <v>0.25</v>
      </c>
      <c r="G67" s="366">
        <v>0.08163265306122448</v>
      </c>
      <c r="H67" s="367">
        <v>0.1309192200557103</v>
      </c>
      <c r="I67" s="109"/>
      <c r="J67" s="109"/>
      <c r="K67" s="109"/>
      <c r="L67" s="109"/>
      <c r="M67" s="109"/>
      <c r="N67" s="109"/>
      <c r="O67" s="109"/>
      <c r="P67" s="387"/>
      <c r="Q67" s="139"/>
    </row>
    <row r="68" spans="1:17" ht="12.75">
      <c r="A68" s="388"/>
      <c r="B68" s="385" t="s">
        <v>340</v>
      </c>
      <c r="C68" s="366">
        <v>0.4</v>
      </c>
      <c r="D68" s="366">
        <v>0.4318181818181818</v>
      </c>
      <c r="E68" s="366">
        <v>0.4146341463414634</v>
      </c>
      <c r="F68" s="366">
        <v>0.6</v>
      </c>
      <c r="G68" s="366">
        <v>0.4897959183673469</v>
      </c>
      <c r="H68" s="367">
        <v>0.43454038997214484</v>
      </c>
      <c r="I68" s="109"/>
      <c r="J68" s="109"/>
      <c r="K68" s="109"/>
      <c r="L68" s="109"/>
      <c r="M68" s="109"/>
      <c r="N68" s="109"/>
      <c r="O68" s="109"/>
      <c r="P68" s="387"/>
      <c r="Q68" s="139"/>
    </row>
    <row r="69" spans="1:17" ht="12.75">
      <c r="A69" s="388"/>
      <c r="B69" s="385" t="s">
        <v>341</v>
      </c>
      <c r="C69" s="366">
        <v>0.375</v>
      </c>
      <c r="D69" s="366">
        <v>0.3409090909090909</v>
      </c>
      <c r="E69" s="366">
        <v>0.36585365853658536</v>
      </c>
      <c r="F69" s="366">
        <v>0.15</v>
      </c>
      <c r="G69" s="366">
        <v>0.30612244897959184</v>
      </c>
      <c r="H69" s="367">
        <v>0.3426183844011142</v>
      </c>
      <c r="I69" s="109"/>
      <c r="J69" s="109"/>
      <c r="K69" s="109"/>
      <c r="L69" s="109"/>
      <c r="M69" s="109"/>
      <c r="N69" s="109"/>
      <c r="O69" s="109"/>
      <c r="P69" s="387"/>
      <c r="Q69" s="139"/>
    </row>
    <row r="70" spans="1:17" ht="12.75">
      <c r="A70" s="388"/>
      <c r="B70" s="385" t="s">
        <v>342</v>
      </c>
      <c r="C70" s="366">
        <v>0.075</v>
      </c>
      <c r="D70" s="366">
        <v>0.06818181818181818</v>
      </c>
      <c r="E70" s="366">
        <v>0.04878048780487805</v>
      </c>
      <c r="F70" s="366">
        <v>0</v>
      </c>
      <c r="G70" s="366">
        <v>0.12244897959183673</v>
      </c>
      <c r="H70" s="367">
        <v>0.06963788300835655</v>
      </c>
      <c r="I70" s="109"/>
      <c r="J70" s="109"/>
      <c r="K70" s="109"/>
      <c r="L70" s="109"/>
      <c r="M70" s="109"/>
      <c r="N70" s="109"/>
      <c r="O70" s="109"/>
      <c r="P70" s="387"/>
      <c r="Q70" s="139"/>
    </row>
    <row r="71" spans="1:17" ht="12.75">
      <c r="A71" s="388"/>
      <c r="B71" s="385" t="s">
        <v>343</v>
      </c>
      <c r="C71" s="366">
        <v>0.03333333333333333</v>
      </c>
      <c r="D71" s="366">
        <v>0.03409090909090909</v>
      </c>
      <c r="E71" s="366">
        <v>0.012195121951219513</v>
      </c>
      <c r="F71" s="366">
        <v>0</v>
      </c>
      <c r="G71" s="366">
        <v>0</v>
      </c>
      <c r="H71" s="367">
        <v>0.022284122562674095</v>
      </c>
      <c r="I71" s="109"/>
      <c r="J71" s="109"/>
      <c r="K71" s="109"/>
      <c r="L71" s="109"/>
      <c r="M71" s="109"/>
      <c r="N71" s="109"/>
      <c r="O71" s="109"/>
      <c r="P71" s="387"/>
      <c r="Q71" s="139"/>
    </row>
    <row r="72" spans="1:17" ht="12.75">
      <c r="A72" s="389"/>
      <c r="B72" s="390" t="s">
        <v>143</v>
      </c>
      <c r="C72" s="391">
        <v>120</v>
      </c>
      <c r="D72" s="392">
        <v>88</v>
      </c>
      <c r="E72" s="392">
        <v>82</v>
      </c>
      <c r="F72" s="392">
        <v>20</v>
      </c>
      <c r="G72" s="392">
        <v>49</v>
      </c>
      <c r="H72" s="393">
        <v>359</v>
      </c>
      <c r="I72" s="109"/>
      <c r="J72" s="109"/>
      <c r="K72" s="109"/>
      <c r="L72" s="109"/>
      <c r="M72" s="109"/>
      <c r="N72" s="109"/>
      <c r="O72" s="109"/>
      <c r="P72" s="386"/>
      <c r="Q72" s="139"/>
    </row>
    <row r="73" spans="1:17" ht="12.75">
      <c r="A73" s="395" t="s">
        <v>359</v>
      </c>
      <c r="B73" s="385" t="s">
        <v>360</v>
      </c>
      <c r="C73" s="359"/>
      <c r="D73" s="359"/>
      <c r="E73" s="359"/>
      <c r="F73" s="359"/>
      <c r="G73" s="359"/>
      <c r="H73" s="360"/>
      <c r="I73" s="109"/>
      <c r="J73" s="109"/>
      <c r="K73" s="109"/>
      <c r="L73" s="109"/>
      <c r="M73" s="109"/>
      <c r="N73" s="109"/>
      <c r="O73" s="109"/>
      <c r="P73" s="109"/>
      <c r="Q73" s="139"/>
    </row>
    <row r="74" spans="1:17" ht="12.75">
      <c r="A74" s="388"/>
      <c r="B74" s="385" t="s">
        <v>339</v>
      </c>
      <c r="C74" s="366">
        <v>0.09836065573770492</v>
      </c>
      <c r="D74" s="366">
        <v>0.1590909090909091</v>
      </c>
      <c r="E74" s="366">
        <v>0.12048192771084337</v>
      </c>
      <c r="F74" s="366">
        <v>0</v>
      </c>
      <c r="G74" s="366">
        <v>0.061224489795918366</v>
      </c>
      <c r="H74" s="367">
        <v>0.10803324099722991</v>
      </c>
      <c r="I74" s="109"/>
      <c r="J74" s="109"/>
      <c r="K74" s="109"/>
      <c r="L74" s="109"/>
      <c r="M74" s="109"/>
      <c r="N74" s="109"/>
      <c r="O74" s="109"/>
      <c r="P74" s="387"/>
      <c r="Q74" s="139"/>
    </row>
    <row r="75" spans="1:17" ht="12.75">
      <c r="A75" s="388"/>
      <c r="B75" s="385" t="s">
        <v>340</v>
      </c>
      <c r="C75" s="366">
        <v>0.4180327868852459</v>
      </c>
      <c r="D75" s="366">
        <v>0.2727272727272727</v>
      </c>
      <c r="E75" s="366">
        <v>0.3493975903614458</v>
      </c>
      <c r="F75" s="366">
        <v>0.3157894736842105</v>
      </c>
      <c r="G75" s="366">
        <v>0.42857142857142855</v>
      </c>
      <c r="H75" s="367">
        <v>0.3628808864265928</v>
      </c>
      <c r="I75" s="109"/>
      <c r="J75" s="109"/>
      <c r="K75" s="109"/>
      <c r="L75" s="109"/>
      <c r="M75" s="109"/>
      <c r="N75" s="109"/>
      <c r="O75" s="109"/>
      <c r="P75" s="387"/>
      <c r="Q75" s="139"/>
    </row>
    <row r="76" spans="1:17" ht="12.75">
      <c r="A76" s="388"/>
      <c r="B76" s="385" t="s">
        <v>341</v>
      </c>
      <c r="C76" s="366">
        <v>0.30327868852459017</v>
      </c>
      <c r="D76" s="366">
        <v>0.42045454545454547</v>
      </c>
      <c r="E76" s="366">
        <v>0.3855421686746988</v>
      </c>
      <c r="F76" s="366">
        <v>0.631578947368421</v>
      </c>
      <c r="G76" s="366">
        <v>0.3877551020408163</v>
      </c>
      <c r="H76" s="367">
        <v>0.37950138504155123</v>
      </c>
      <c r="I76" s="109"/>
      <c r="J76" s="109"/>
      <c r="K76" s="109"/>
      <c r="L76" s="109"/>
      <c r="M76" s="109"/>
      <c r="N76" s="109"/>
      <c r="O76" s="109"/>
      <c r="P76" s="387"/>
      <c r="Q76" s="139"/>
    </row>
    <row r="77" spans="1:17" ht="12.75">
      <c r="A77" s="388"/>
      <c r="B77" s="385" t="s">
        <v>342</v>
      </c>
      <c r="C77" s="366">
        <v>0.11475409836065574</v>
      </c>
      <c r="D77" s="366">
        <v>0.07954545454545454</v>
      </c>
      <c r="E77" s="366">
        <v>0.13253012048192772</v>
      </c>
      <c r="F77" s="366">
        <v>0.05263157894736842</v>
      </c>
      <c r="G77" s="366">
        <v>0.10204081632653061</v>
      </c>
      <c r="H77" s="367">
        <v>0.10526315789473684</v>
      </c>
      <c r="I77" s="109"/>
      <c r="J77" s="109"/>
      <c r="K77" s="109"/>
      <c r="L77" s="109"/>
      <c r="M77" s="109"/>
      <c r="N77" s="109"/>
      <c r="O77" s="109"/>
      <c r="P77" s="387"/>
      <c r="Q77" s="139"/>
    </row>
    <row r="78" spans="1:17" ht="12.75">
      <c r="A78" s="388"/>
      <c r="B78" s="385" t="s">
        <v>343</v>
      </c>
      <c r="C78" s="366">
        <v>0.06557377049180328</v>
      </c>
      <c r="D78" s="366">
        <v>0.06818181818181818</v>
      </c>
      <c r="E78" s="366">
        <v>0.012048192771084338</v>
      </c>
      <c r="F78" s="366">
        <v>0</v>
      </c>
      <c r="G78" s="366">
        <v>0.02040816326530612</v>
      </c>
      <c r="H78" s="367">
        <v>0.0443213296398892</v>
      </c>
      <c r="I78" s="109"/>
      <c r="J78" s="109"/>
      <c r="K78" s="109"/>
      <c r="L78" s="109"/>
      <c r="M78" s="109"/>
      <c r="N78" s="109"/>
      <c r="O78" s="109"/>
      <c r="P78" s="387"/>
      <c r="Q78" s="139"/>
    </row>
    <row r="79" spans="1:17" ht="12.75">
      <c r="A79" s="389"/>
      <c r="B79" s="390" t="s">
        <v>143</v>
      </c>
      <c r="C79" s="391">
        <v>122</v>
      </c>
      <c r="D79" s="392">
        <v>88</v>
      </c>
      <c r="E79" s="392">
        <v>83</v>
      </c>
      <c r="F79" s="392">
        <v>19</v>
      </c>
      <c r="G79" s="392">
        <v>49</v>
      </c>
      <c r="H79" s="393">
        <v>361</v>
      </c>
      <c r="I79" s="109"/>
      <c r="J79" s="109"/>
      <c r="K79" s="109"/>
      <c r="L79" s="109"/>
      <c r="M79" s="109"/>
      <c r="N79" s="109"/>
      <c r="O79" s="109"/>
      <c r="P79" s="386"/>
      <c r="Q79" s="139"/>
    </row>
    <row r="80" spans="1:17" ht="12.75">
      <c r="A80" s="395" t="s">
        <v>361</v>
      </c>
      <c r="B80" s="385" t="s">
        <v>362</v>
      </c>
      <c r="C80" s="362"/>
      <c r="D80" s="362"/>
      <c r="E80" s="362"/>
      <c r="F80" s="362"/>
      <c r="G80" s="362"/>
      <c r="H80" s="363"/>
      <c r="I80" s="109"/>
      <c r="J80" s="109"/>
      <c r="K80" s="109"/>
      <c r="L80" s="109"/>
      <c r="M80" s="109"/>
      <c r="N80" s="109"/>
      <c r="O80" s="109"/>
      <c r="P80" s="109"/>
      <c r="Q80" s="139"/>
    </row>
    <row r="81" spans="1:17" ht="12.75">
      <c r="A81" s="388"/>
      <c r="B81" s="385" t="s">
        <v>339</v>
      </c>
      <c r="C81" s="366">
        <v>0.22131147540983606</v>
      </c>
      <c r="D81" s="366">
        <v>0.23863636363636365</v>
      </c>
      <c r="E81" s="366">
        <v>0.21686746987951808</v>
      </c>
      <c r="F81" s="366">
        <v>0.05</v>
      </c>
      <c r="G81" s="366">
        <v>0.1836734693877551</v>
      </c>
      <c r="H81" s="367">
        <v>0.20994475138121546</v>
      </c>
      <c r="I81" s="109"/>
      <c r="J81" s="109"/>
      <c r="K81" s="109"/>
      <c r="L81" s="109"/>
      <c r="M81" s="109"/>
      <c r="N81" s="109"/>
      <c r="O81" s="109"/>
      <c r="P81" s="387"/>
      <c r="Q81" s="139"/>
    </row>
    <row r="82" spans="1:17" ht="12.75">
      <c r="A82" s="388"/>
      <c r="B82" s="385" t="s">
        <v>340</v>
      </c>
      <c r="C82" s="366">
        <v>0.4344262295081967</v>
      </c>
      <c r="D82" s="366">
        <v>0.4431818181818182</v>
      </c>
      <c r="E82" s="366">
        <v>0.39759036144578314</v>
      </c>
      <c r="F82" s="366">
        <v>0.45</v>
      </c>
      <c r="G82" s="366">
        <v>0.2857142857142857</v>
      </c>
      <c r="H82" s="367">
        <v>0.4088397790055249</v>
      </c>
      <c r="I82" s="109"/>
      <c r="J82" s="109"/>
      <c r="K82" s="109"/>
      <c r="L82" s="109"/>
      <c r="M82" s="109"/>
      <c r="N82" s="109"/>
      <c r="O82" s="109"/>
      <c r="P82" s="387"/>
      <c r="Q82" s="139"/>
    </row>
    <row r="83" spans="1:17" ht="12.75">
      <c r="A83" s="388"/>
      <c r="B83" s="385" t="s">
        <v>341</v>
      </c>
      <c r="C83" s="366">
        <v>0.19672131147540983</v>
      </c>
      <c r="D83" s="366">
        <v>0.23863636363636365</v>
      </c>
      <c r="E83" s="366">
        <v>0.2289156626506024</v>
      </c>
      <c r="F83" s="366">
        <v>0.3</v>
      </c>
      <c r="G83" s="366">
        <v>0.40816326530612246</v>
      </c>
      <c r="H83" s="367">
        <v>0.24861878453038674</v>
      </c>
      <c r="I83" s="109"/>
      <c r="J83" s="109"/>
      <c r="K83" s="109"/>
      <c r="L83" s="109"/>
      <c r="M83" s="109"/>
      <c r="N83" s="109"/>
      <c r="O83" s="109"/>
      <c r="P83" s="387"/>
      <c r="Q83" s="139"/>
    </row>
    <row r="84" spans="1:17" ht="12.75">
      <c r="A84" s="388"/>
      <c r="B84" s="385" t="s">
        <v>342</v>
      </c>
      <c r="C84" s="366">
        <v>0.09836065573770492</v>
      </c>
      <c r="D84" s="366">
        <v>0.056818181818181816</v>
      </c>
      <c r="E84" s="366">
        <v>0.12048192771084337</v>
      </c>
      <c r="F84" s="366">
        <v>0.15</v>
      </c>
      <c r="G84" s="366">
        <v>0.12244897959183673</v>
      </c>
      <c r="H84" s="367">
        <v>0.09944751381215469</v>
      </c>
      <c r="I84" s="109"/>
      <c r="J84" s="109"/>
      <c r="K84" s="109"/>
      <c r="L84" s="109"/>
      <c r="M84" s="109"/>
      <c r="N84" s="109"/>
      <c r="O84" s="109"/>
      <c r="P84" s="387"/>
      <c r="Q84" s="139"/>
    </row>
    <row r="85" spans="1:17" ht="12.75">
      <c r="A85" s="388"/>
      <c r="B85" s="385" t="s">
        <v>343</v>
      </c>
      <c r="C85" s="366">
        <v>0.04918032786885246</v>
      </c>
      <c r="D85" s="366">
        <v>0.022727272727272728</v>
      </c>
      <c r="E85" s="366">
        <v>0.03614457831325301</v>
      </c>
      <c r="F85" s="366">
        <v>0.05</v>
      </c>
      <c r="G85" s="366">
        <v>0</v>
      </c>
      <c r="H85" s="367">
        <v>0.03314917127071823</v>
      </c>
      <c r="I85" s="109"/>
      <c r="J85" s="109"/>
      <c r="K85" s="109"/>
      <c r="L85" s="109"/>
      <c r="M85" s="109"/>
      <c r="N85" s="109"/>
      <c r="O85" s="109"/>
      <c r="P85" s="387"/>
      <c r="Q85" s="139"/>
    </row>
    <row r="86" spans="1:17" ht="12.75">
      <c r="A86" s="389"/>
      <c r="B86" s="390" t="s">
        <v>143</v>
      </c>
      <c r="C86" s="391">
        <v>122</v>
      </c>
      <c r="D86" s="392">
        <v>88</v>
      </c>
      <c r="E86" s="392">
        <v>83</v>
      </c>
      <c r="F86" s="392">
        <v>20</v>
      </c>
      <c r="G86" s="392">
        <v>49</v>
      </c>
      <c r="H86" s="393">
        <v>362</v>
      </c>
      <c r="I86" s="109"/>
      <c r="J86" s="109"/>
      <c r="K86" s="109"/>
      <c r="L86" s="109"/>
      <c r="M86" s="109"/>
      <c r="N86" s="109"/>
      <c r="O86" s="109"/>
      <c r="P86" s="386"/>
      <c r="Q86" s="139"/>
    </row>
    <row r="87" spans="1:17" ht="12.75">
      <c r="A87" s="395" t="s">
        <v>363</v>
      </c>
      <c r="B87" s="385" t="s">
        <v>364</v>
      </c>
      <c r="C87" s="362"/>
      <c r="D87" s="362"/>
      <c r="E87" s="362"/>
      <c r="F87" s="362"/>
      <c r="G87" s="362"/>
      <c r="H87" s="363"/>
      <c r="I87" s="109"/>
      <c r="J87" s="109"/>
      <c r="K87" s="109"/>
      <c r="L87" s="109"/>
      <c r="M87" s="109"/>
      <c r="N87" s="109"/>
      <c r="O87" s="109"/>
      <c r="P87" s="109"/>
      <c r="Q87" s="139"/>
    </row>
    <row r="88" spans="1:17" ht="12.75">
      <c r="A88" s="388"/>
      <c r="B88" s="385" t="s">
        <v>339</v>
      </c>
      <c r="C88" s="366">
        <v>0.1721311475409836</v>
      </c>
      <c r="D88" s="366">
        <v>0.22727272727272727</v>
      </c>
      <c r="E88" s="366">
        <v>0.20481927710843373</v>
      </c>
      <c r="F88" s="366">
        <v>0.1</v>
      </c>
      <c r="G88" s="366">
        <v>0.16326530612244897</v>
      </c>
      <c r="H88" s="367">
        <v>0.1878453038674033</v>
      </c>
      <c r="I88" s="109"/>
      <c r="J88" s="109"/>
      <c r="K88" s="109"/>
      <c r="L88" s="109"/>
      <c r="M88" s="109"/>
      <c r="N88" s="109"/>
      <c r="O88" s="109"/>
      <c r="P88" s="387"/>
      <c r="Q88" s="139"/>
    </row>
    <row r="89" spans="1:17" ht="12.75">
      <c r="A89" s="388"/>
      <c r="B89" s="385" t="s">
        <v>340</v>
      </c>
      <c r="C89" s="366">
        <v>0.4426229508196721</v>
      </c>
      <c r="D89" s="366">
        <v>0.4659090909090909</v>
      </c>
      <c r="E89" s="366">
        <v>0.43373493975903615</v>
      </c>
      <c r="F89" s="366">
        <v>0.2</v>
      </c>
      <c r="G89" s="366">
        <v>0.4897959183673469</v>
      </c>
      <c r="H89" s="367">
        <v>0.43922651933701656</v>
      </c>
      <c r="I89" s="109"/>
      <c r="J89" s="109"/>
      <c r="K89" s="109"/>
      <c r="L89" s="109"/>
      <c r="M89" s="109"/>
      <c r="N89" s="109"/>
      <c r="O89" s="109"/>
      <c r="P89" s="387"/>
      <c r="Q89" s="139"/>
    </row>
    <row r="90" spans="1:17" ht="12.75">
      <c r="A90" s="388"/>
      <c r="B90" s="385" t="s">
        <v>341</v>
      </c>
      <c r="C90" s="366">
        <v>0.22950819672131148</v>
      </c>
      <c r="D90" s="366">
        <v>0.22727272727272727</v>
      </c>
      <c r="E90" s="366">
        <v>0.21686746987951808</v>
      </c>
      <c r="F90" s="366">
        <v>0.5</v>
      </c>
      <c r="G90" s="366">
        <v>0.1836734693877551</v>
      </c>
      <c r="H90" s="367">
        <v>0.23480662983425415</v>
      </c>
      <c r="I90" s="109"/>
      <c r="J90" s="109"/>
      <c r="K90" s="109"/>
      <c r="L90" s="109"/>
      <c r="M90" s="109"/>
      <c r="N90" s="109"/>
      <c r="O90" s="109"/>
      <c r="P90" s="387"/>
      <c r="Q90" s="139"/>
    </row>
    <row r="91" spans="1:17" ht="12.75">
      <c r="A91" s="388"/>
      <c r="B91" s="385" t="s">
        <v>342</v>
      </c>
      <c r="C91" s="366">
        <v>0.10655737704918032</v>
      </c>
      <c r="D91" s="366">
        <v>0.045454545454545456</v>
      </c>
      <c r="E91" s="366">
        <v>0.13253012048192772</v>
      </c>
      <c r="F91" s="366">
        <v>0.2</v>
      </c>
      <c r="G91" s="366">
        <v>0.14285714285714285</v>
      </c>
      <c r="H91" s="367">
        <v>0.10773480662983426</v>
      </c>
      <c r="I91" s="109"/>
      <c r="J91" s="109"/>
      <c r="K91" s="109"/>
      <c r="L91" s="109"/>
      <c r="M91" s="109"/>
      <c r="N91" s="109"/>
      <c r="O91" s="109"/>
      <c r="P91" s="387"/>
      <c r="Q91" s="139"/>
    </row>
    <row r="92" spans="1:17" ht="12.75">
      <c r="A92" s="388"/>
      <c r="B92" s="385" t="s">
        <v>343</v>
      </c>
      <c r="C92" s="366">
        <v>0.04918032786885246</v>
      </c>
      <c r="D92" s="366">
        <v>0.03409090909090909</v>
      </c>
      <c r="E92" s="366">
        <v>0.012048192771084338</v>
      </c>
      <c r="F92" s="366">
        <v>0</v>
      </c>
      <c r="G92" s="366">
        <v>0.02040816326530612</v>
      </c>
      <c r="H92" s="367">
        <v>0.03038674033149171</v>
      </c>
      <c r="I92" s="109"/>
      <c r="J92" s="109"/>
      <c r="K92" s="109"/>
      <c r="L92" s="109"/>
      <c r="M92" s="109"/>
      <c r="N92" s="109"/>
      <c r="O92" s="109"/>
      <c r="P92" s="387"/>
      <c r="Q92" s="139"/>
    </row>
    <row r="93" spans="1:17" ht="12.75">
      <c r="A93" s="389"/>
      <c r="B93" s="390" t="s">
        <v>143</v>
      </c>
      <c r="C93" s="391">
        <v>122</v>
      </c>
      <c r="D93" s="392">
        <v>88</v>
      </c>
      <c r="E93" s="392">
        <v>83</v>
      </c>
      <c r="F93" s="392">
        <v>20</v>
      </c>
      <c r="G93" s="392">
        <v>49</v>
      </c>
      <c r="H93" s="393">
        <v>362</v>
      </c>
      <c r="I93" s="109"/>
      <c r="J93" s="109"/>
      <c r="K93" s="109"/>
      <c r="L93" s="109"/>
      <c r="M93" s="109"/>
      <c r="N93" s="109"/>
      <c r="O93" s="109"/>
      <c r="P93" s="386"/>
      <c r="Q93" s="139"/>
    </row>
    <row r="94" spans="1:17" ht="12.75">
      <c r="A94" s="395" t="s">
        <v>365</v>
      </c>
      <c r="B94" s="385" t="s">
        <v>366</v>
      </c>
      <c r="C94" s="362"/>
      <c r="D94" s="362"/>
      <c r="E94" s="362"/>
      <c r="F94" s="362"/>
      <c r="G94" s="362"/>
      <c r="H94" s="363"/>
      <c r="I94" s="109"/>
      <c r="J94" s="109"/>
      <c r="K94" s="109"/>
      <c r="L94" s="109"/>
      <c r="M94" s="109"/>
      <c r="N94" s="109"/>
      <c r="O94" s="109"/>
      <c r="P94" s="109"/>
      <c r="Q94" s="139"/>
    </row>
    <row r="95" spans="1:17" ht="12.75">
      <c r="A95" s="388"/>
      <c r="B95" s="385" t="s">
        <v>339</v>
      </c>
      <c r="C95" s="366">
        <v>0.17355371900826447</v>
      </c>
      <c r="D95" s="366">
        <v>0.11363636363636363</v>
      </c>
      <c r="E95" s="366">
        <v>0.10843373493975904</v>
      </c>
      <c r="F95" s="366">
        <v>0.3</v>
      </c>
      <c r="G95" s="366">
        <v>0.20408163265306123</v>
      </c>
      <c r="H95" s="367">
        <v>0.15512465373961218</v>
      </c>
      <c r="I95" s="109"/>
      <c r="J95" s="109"/>
      <c r="K95" s="109"/>
      <c r="L95" s="109"/>
      <c r="M95" s="109"/>
      <c r="N95" s="109"/>
      <c r="O95" s="109"/>
      <c r="P95" s="387"/>
      <c r="Q95" s="139"/>
    </row>
    <row r="96" spans="1:17" ht="12.75">
      <c r="A96" s="388"/>
      <c r="B96" s="385" t="s">
        <v>340</v>
      </c>
      <c r="C96" s="366">
        <v>0.2975206611570248</v>
      </c>
      <c r="D96" s="366">
        <v>0.36363636363636365</v>
      </c>
      <c r="E96" s="366">
        <v>0.3373493975903614</v>
      </c>
      <c r="F96" s="366">
        <v>0.45</v>
      </c>
      <c r="G96" s="366">
        <v>0.40816326530612246</v>
      </c>
      <c r="H96" s="367">
        <v>0.3462603878116344</v>
      </c>
      <c r="I96" s="109"/>
      <c r="J96" s="109"/>
      <c r="K96" s="109"/>
      <c r="L96" s="109"/>
      <c r="M96" s="109"/>
      <c r="N96" s="109"/>
      <c r="O96" s="109"/>
      <c r="P96" s="387"/>
      <c r="Q96" s="139"/>
    </row>
    <row r="97" spans="1:17" ht="12.75">
      <c r="A97" s="388"/>
      <c r="B97" s="385" t="s">
        <v>341</v>
      </c>
      <c r="C97" s="366">
        <v>0.33884297520661155</v>
      </c>
      <c r="D97" s="366">
        <v>0.29545454545454547</v>
      </c>
      <c r="E97" s="366">
        <v>0.3253012048192771</v>
      </c>
      <c r="F97" s="366">
        <v>0.25</v>
      </c>
      <c r="G97" s="366">
        <v>0.2857142857142857</v>
      </c>
      <c r="H97" s="367">
        <v>0.31301939058171746</v>
      </c>
      <c r="I97" s="109"/>
      <c r="J97" s="109"/>
      <c r="K97" s="109"/>
      <c r="L97" s="109"/>
      <c r="M97" s="109"/>
      <c r="N97" s="109"/>
      <c r="O97" s="109"/>
      <c r="P97" s="387"/>
      <c r="Q97" s="139"/>
    </row>
    <row r="98" spans="1:17" ht="12.75">
      <c r="A98" s="388"/>
      <c r="B98" s="385" t="s">
        <v>342</v>
      </c>
      <c r="C98" s="366">
        <v>0.10743801652892562</v>
      </c>
      <c r="D98" s="366">
        <v>0.18181818181818182</v>
      </c>
      <c r="E98" s="366">
        <v>0.20481927710843373</v>
      </c>
      <c r="F98" s="366">
        <v>0</v>
      </c>
      <c r="G98" s="366">
        <v>0.10204081632653061</v>
      </c>
      <c r="H98" s="367">
        <v>0.14127423822714683</v>
      </c>
      <c r="I98" s="109"/>
      <c r="J98" s="109"/>
      <c r="K98" s="109"/>
      <c r="L98" s="109"/>
      <c r="M98" s="109"/>
      <c r="N98" s="109"/>
      <c r="O98" s="109"/>
      <c r="P98" s="387"/>
      <c r="Q98" s="139"/>
    </row>
    <row r="99" spans="1:17" ht="12.75">
      <c r="A99" s="388"/>
      <c r="B99" s="385" t="s">
        <v>343</v>
      </c>
      <c r="C99" s="366">
        <v>0.08264462809917356</v>
      </c>
      <c r="D99" s="366">
        <v>0.045454545454545456</v>
      </c>
      <c r="E99" s="366">
        <v>0.024096385542168676</v>
      </c>
      <c r="F99" s="366">
        <v>0</v>
      </c>
      <c r="G99" s="366">
        <v>0</v>
      </c>
      <c r="H99" s="367">
        <v>0.0443213296398892</v>
      </c>
      <c r="I99" s="109"/>
      <c r="J99" s="109"/>
      <c r="K99" s="109"/>
      <c r="L99" s="109"/>
      <c r="M99" s="109"/>
      <c r="N99" s="109"/>
      <c r="O99" s="109"/>
      <c r="P99" s="387"/>
      <c r="Q99" s="139"/>
    </row>
    <row r="100" spans="1:17" ht="12.75">
      <c r="A100" s="214"/>
      <c r="B100" s="402" t="s">
        <v>143</v>
      </c>
      <c r="C100" s="242">
        <v>121</v>
      </c>
      <c r="D100" s="242">
        <v>88</v>
      </c>
      <c r="E100" s="242">
        <v>83</v>
      </c>
      <c r="F100" s="242">
        <v>20</v>
      </c>
      <c r="G100" s="242">
        <v>49</v>
      </c>
      <c r="H100" s="240">
        <v>361</v>
      </c>
      <c r="I100" s="109"/>
      <c r="J100" s="109"/>
      <c r="K100" s="109"/>
      <c r="L100" s="109"/>
      <c r="M100" s="109"/>
      <c r="N100" s="109"/>
      <c r="O100" s="109"/>
      <c r="P100" s="386"/>
      <c r="Q100" s="139"/>
    </row>
    <row r="101" spans="1:17" ht="12.75">
      <c r="A101" s="403" t="s">
        <v>367</v>
      </c>
      <c r="B101" s="383" t="s">
        <v>368</v>
      </c>
      <c r="C101" s="359"/>
      <c r="D101" s="359"/>
      <c r="E101" s="359"/>
      <c r="F101" s="359"/>
      <c r="G101" s="359"/>
      <c r="H101" s="360"/>
      <c r="I101" s="109"/>
      <c r="J101" s="109"/>
      <c r="K101" s="109"/>
      <c r="L101" s="109"/>
      <c r="M101" s="109"/>
      <c r="N101" s="109"/>
      <c r="O101" s="109"/>
      <c r="P101" s="109"/>
      <c r="Q101" s="139"/>
    </row>
    <row r="102" spans="1:17" ht="12.75">
      <c r="A102" s="388"/>
      <c r="B102" s="385" t="s">
        <v>369</v>
      </c>
      <c r="C102" s="366">
        <v>0.1557377049180328</v>
      </c>
      <c r="D102" s="366">
        <v>0.1590909090909091</v>
      </c>
      <c r="E102" s="366">
        <v>0.09523809523809523</v>
      </c>
      <c r="F102" s="366">
        <v>0.25</v>
      </c>
      <c r="G102" s="366">
        <v>0.10204081632653061</v>
      </c>
      <c r="H102" s="367">
        <v>0.14049586776859505</v>
      </c>
      <c r="I102" s="109"/>
      <c r="J102" s="109"/>
      <c r="K102" s="109"/>
      <c r="L102" s="109"/>
      <c r="M102" s="109"/>
      <c r="N102" s="109"/>
      <c r="O102" s="109"/>
      <c r="P102" s="387"/>
      <c r="Q102" s="139"/>
    </row>
    <row r="103" spans="1:17" ht="12.75">
      <c r="A103" s="388"/>
      <c r="B103" s="385" t="s">
        <v>370</v>
      </c>
      <c r="C103" s="366">
        <v>0.6311475409836066</v>
      </c>
      <c r="D103" s="366">
        <v>0.5454545454545454</v>
      </c>
      <c r="E103" s="366">
        <v>0.5476190476190477</v>
      </c>
      <c r="F103" s="366">
        <v>0.25</v>
      </c>
      <c r="G103" s="366">
        <v>0.4897959183673469</v>
      </c>
      <c r="H103" s="367">
        <v>0.5509641873278237</v>
      </c>
      <c r="I103" s="109"/>
      <c r="J103" s="109"/>
      <c r="K103" s="109"/>
      <c r="L103" s="109"/>
      <c r="M103" s="109"/>
      <c r="N103" s="109"/>
      <c r="O103" s="109"/>
      <c r="P103" s="387"/>
      <c r="Q103" s="139"/>
    </row>
    <row r="104" spans="1:17" ht="12.75">
      <c r="A104" s="388"/>
      <c r="B104" s="385" t="s">
        <v>371</v>
      </c>
      <c r="C104" s="366">
        <v>0.12295081967213115</v>
      </c>
      <c r="D104" s="366">
        <v>0.23863636363636365</v>
      </c>
      <c r="E104" s="366">
        <v>0.2857142857142857</v>
      </c>
      <c r="F104" s="366">
        <v>0.45</v>
      </c>
      <c r="G104" s="366">
        <v>0.3673469387755102</v>
      </c>
      <c r="H104" s="367">
        <v>0.2396694214876033</v>
      </c>
      <c r="I104" s="109"/>
      <c r="J104" s="109"/>
      <c r="K104" s="109"/>
      <c r="L104" s="109"/>
      <c r="M104" s="109"/>
      <c r="N104" s="109"/>
      <c r="O104" s="109"/>
      <c r="P104" s="387"/>
      <c r="Q104" s="139"/>
    </row>
    <row r="105" spans="1:17" ht="12.75">
      <c r="A105" s="388"/>
      <c r="B105" s="385" t="s">
        <v>372</v>
      </c>
      <c r="C105" s="366">
        <v>0.06557377049180328</v>
      </c>
      <c r="D105" s="366">
        <v>0.045454545454545456</v>
      </c>
      <c r="E105" s="366">
        <v>0.05952380952380952</v>
      </c>
      <c r="F105" s="366">
        <v>0.05</v>
      </c>
      <c r="G105" s="366">
        <v>0.04081632653061224</v>
      </c>
      <c r="H105" s="367">
        <v>0.05509641873278237</v>
      </c>
      <c r="I105" s="109"/>
      <c r="J105" s="109"/>
      <c r="K105" s="109"/>
      <c r="L105" s="109"/>
      <c r="M105" s="109"/>
      <c r="N105" s="109"/>
      <c r="O105" s="109"/>
      <c r="P105" s="387"/>
      <c r="Q105" s="139"/>
    </row>
    <row r="106" spans="1:17" ht="12.75">
      <c r="A106" s="388"/>
      <c r="B106" s="385" t="s">
        <v>373</v>
      </c>
      <c r="C106" s="366">
        <v>0.02459016393442623</v>
      </c>
      <c r="D106" s="366">
        <v>0.011363636363636364</v>
      </c>
      <c r="E106" s="366">
        <v>0.011904761904761904</v>
      </c>
      <c r="F106" s="366">
        <v>0</v>
      </c>
      <c r="G106" s="366">
        <v>0</v>
      </c>
      <c r="H106" s="367">
        <v>0.013774104683195593</v>
      </c>
      <c r="I106" s="109"/>
      <c r="J106" s="109"/>
      <c r="K106" s="109"/>
      <c r="L106" s="109"/>
      <c r="M106" s="109"/>
      <c r="N106" s="109"/>
      <c r="O106" s="109"/>
      <c r="P106" s="387"/>
      <c r="Q106" s="139"/>
    </row>
    <row r="107" spans="1:17" ht="12.75">
      <c r="A107" s="404"/>
      <c r="B107" s="402" t="s">
        <v>143</v>
      </c>
      <c r="C107" s="242">
        <v>122</v>
      </c>
      <c r="D107" s="242">
        <v>88</v>
      </c>
      <c r="E107" s="242">
        <v>84</v>
      </c>
      <c r="F107" s="242">
        <v>20</v>
      </c>
      <c r="G107" s="242">
        <v>49</v>
      </c>
      <c r="H107" s="240">
        <v>363</v>
      </c>
      <c r="I107" s="109"/>
      <c r="J107" s="109"/>
      <c r="K107" s="109"/>
      <c r="L107" s="109"/>
      <c r="M107" s="109"/>
      <c r="N107" s="109"/>
      <c r="O107" s="109"/>
      <c r="P107" s="386"/>
      <c r="Q107" s="139"/>
    </row>
    <row r="108" spans="1:17" ht="12.75">
      <c r="A108" s="397" t="s">
        <v>30</v>
      </c>
      <c r="B108" s="398"/>
      <c r="C108" s="399"/>
      <c r="D108" s="400"/>
      <c r="E108" s="400"/>
      <c r="F108" s="400"/>
      <c r="G108" s="400"/>
      <c r="H108" s="401"/>
      <c r="I108" s="109"/>
      <c r="J108" s="109"/>
      <c r="K108" s="109"/>
      <c r="L108" s="109"/>
      <c r="M108" s="109"/>
      <c r="N108" s="109"/>
      <c r="O108" s="109"/>
      <c r="P108" s="386"/>
      <c r="Q108" s="139"/>
    </row>
    <row r="109" spans="1:16" ht="12.75">
      <c r="A109" s="202" t="s">
        <v>16</v>
      </c>
      <c r="B109" s="107"/>
      <c r="C109" s="107"/>
      <c r="D109" s="107"/>
      <c r="E109" s="107"/>
      <c r="F109" s="107"/>
      <c r="G109" s="107"/>
      <c r="H109" s="108"/>
      <c r="I109" s="109"/>
      <c r="J109" s="113"/>
      <c r="K109" s="113"/>
      <c r="L109" s="113"/>
      <c r="M109" s="113"/>
      <c r="N109" s="113"/>
      <c r="O109" s="113"/>
      <c r="P109" s="116"/>
    </row>
    <row r="110" spans="1:16" ht="12.75">
      <c r="A110" s="376" t="s">
        <v>17</v>
      </c>
      <c r="B110" s="377"/>
      <c r="C110" s="113"/>
      <c r="D110" s="113"/>
      <c r="E110" s="113"/>
      <c r="F110" s="113"/>
      <c r="G110" s="113"/>
      <c r="H110" s="114"/>
      <c r="I110" s="109"/>
      <c r="J110" s="115"/>
      <c r="K110" s="115"/>
      <c r="L110" s="115"/>
      <c r="M110" s="115"/>
      <c r="N110" s="113"/>
      <c r="O110" s="113"/>
      <c r="P110" s="116"/>
    </row>
    <row r="111" spans="1:16" ht="12.75">
      <c r="A111" s="204" t="s">
        <v>335</v>
      </c>
      <c r="B111" s="377"/>
      <c r="C111" s="113"/>
      <c r="D111" s="113"/>
      <c r="E111" s="113"/>
      <c r="F111" s="113"/>
      <c r="G111" s="113"/>
      <c r="H111" s="114"/>
      <c r="I111" s="109"/>
      <c r="J111" s="113"/>
      <c r="K111" s="113"/>
      <c r="L111" s="113"/>
      <c r="M111" s="113"/>
      <c r="N111" s="113"/>
      <c r="O111" s="113"/>
      <c r="P111" s="116"/>
    </row>
    <row r="112" spans="1:16" ht="12.75">
      <c r="A112" s="378" t="s">
        <v>14</v>
      </c>
      <c r="B112" s="379"/>
      <c r="C112" s="119"/>
      <c r="D112" s="119"/>
      <c r="E112" s="119"/>
      <c r="F112" s="119"/>
      <c r="G112" s="119"/>
      <c r="H112" s="120"/>
      <c r="I112" s="109"/>
      <c r="J112" s="113"/>
      <c r="K112" s="113"/>
      <c r="L112" s="113"/>
      <c r="M112" s="113"/>
      <c r="N112" s="113"/>
      <c r="O112" s="113"/>
      <c r="P112" s="121"/>
    </row>
    <row r="113" spans="1:16" ht="4.5" customHeight="1">
      <c r="A113" s="342"/>
      <c r="B113" s="108"/>
      <c r="C113" s="208"/>
      <c r="D113" s="107"/>
      <c r="E113" s="107"/>
      <c r="F113" s="107"/>
      <c r="G113" s="107"/>
      <c r="H113" s="108"/>
      <c r="I113" s="109"/>
      <c r="J113" s="113"/>
      <c r="K113" s="113"/>
      <c r="L113" s="113"/>
      <c r="M113" s="113"/>
      <c r="N113" s="113"/>
      <c r="O113" s="113"/>
      <c r="P113" s="126"/>
    </row>
    <row r="114" spans="1:16" ht="14.25" customHeight="1">
      <c r="A114" s="209" t="s">
        <v>178</v>
      </c>
      <c r="B114" s="210"/>
      <c r="C114" s="211" t="s">
        <v>94</v>
      </c>
      <c r="D114" s="212" t="s">
        <v>95</v>
      </c>
      <c r="E114" s="212" t="s">
        <v>96</v>
      </c>
      <c r="F114" s="212" t="s">
        <v>97</v>
      </c>
      <c r="G114" s="212" t="s">
        <v>98</v>
      </c>
      <c r="H114" s="213" t="s">
        <v>38</v>
      </c>
      <c r="I114" s="109"/>
      <c r="J114" s="130"/>
      <c r="K114" s="130"/>
      <c r="L114" s="130"/>
      <c r="M114" s="130"/>
      <c r="N114" s="130"/>
      <c r="O114" s="130"/>
      <c r="P114" s="131"/>
    </row>
    <row r="115" spans="1:17" ht="12.75">
      <c r="A115" s="403" t="s">
        <v>374</v>
      </c>
      <c r="B115" s="383" t="s">
        <v>375</v>
      </c>
      <c r="C115" s="359"/>
      <c r="D115" s="359"/>
      <c r="E115" s="359"/>
      <c r="F115" s="359"/>
      <c r="G115" s="359"/>
      <c r="H115" s="360"/>
      <c r="I115" s="109"/>
      <c r="J115" s="109"/>
      <c r="K115" s="109"/>
      <c r="L115" s="109"/>
      <c r="M115" s="109"/>
      <c r="N115" s="109"/>
      <c r="O115" s="109"/>
      <c r="P115" s="109"/>
      <c r="Q115" s="139"/>
    </row>
    <row r="116" spans="1:17" ht="12.75">
      <c r="A116" s="384" t="s">
        <v>337</v>
      </c>
      <c r="B116" s="385" t="s">
        <v>376</v>
      </c>
      <c r="C116" s="362"/>
      <c r="D116" s="362"/>
      <c r="E116" s="362"/>
      <c r="F116" s="362"/>
      <c r="G116" s="362"/>
      <c r="H116" s="363"/>
      <c r="I116" s="109"/>
      <c r="J116" s="109"/>
      <c r="K116" s="109"/>
      <c r="L116" s="109"/>
      <c r="M116" s="109"/>
      <c r="N116" s="109"/>
      <c r="O116" s="109"/>
      <c r="P116" s="109"/>
      <c r="Q116" s="139"/>
    </row>
    <row r="117" spans="1:17" ht="12.75">
      <c r="A117" s="388"/>
      <c r="B117" s="385" t="s">
        <v>377</v>
      </c>
      <c r="C117" s="366">
        <v>0.4796747967479675</v>
      </c>
      <c r="D117" s="366">
        <v>0.45454545454545453</v>
      </c>
      <c r="E117" s="366">
        <v>0.5952380952380952</v>
      </c>
      <c r="F117" s="366">
        <v>0.45</v>
      </c>
      <c r="G117" s="366">
        <v>0.5918367346938775</v>
      </c>
      <c r="H117" s="367">
        <v>0.5137362637362637</v>
      </c>
      <c r="I117" s="109"/>
      <c r="J117" s="109"/>
      <c r="K117" s="109"/>
      <c r="L117" s="109"/>
      <c r="M117" s="109"/>
      <c r="N117" s="109"/>
      <c r="O117" s="109"/>
      <c r="P117" s="387"/>
      <c r="Q117" s="139"/>
    </row>
    <row r="118" spans="1:17" ht="12.75">
      <c r="A118" s="388"/>
      <c r="B118" s="385" t="s">
        <v>378</v>
      </c>
      <c r="C118" s="366">
        <v>0.3089430894308943</v>
      </c>
      <c r="D118" s="366">
        <v>0.4090909090909091</v>
      </c>
      <c r="E118" s="366">
        <v>0.2857142857142857</v>
      </c>
      <c r="F118" s="366">
        <v>0.35</v>
      </c>
      <c r="G118" s="366">
        <v>0.2857142857142857</v>
      </c>
      <c r="H118" s="367">
        <v>0.3269230769230769</v>
      </c>
      <c r="I118" s="109"/>
      <c r="J118" s="109"/>
      <c r="K118" s="109"/>
      <c r="L118" s="109"/>
      <c r="M118" s="109"/>
      <c r="N118" s="109"/>
      <c r="O118" s="109"/>
      <c r="P118" s="387"/>
      <c r="Q118" s="139"/>
    </row>
    <row r="119" spans="1:17" ht="12.75">
      <c r="A119" s="388"/>
      <c r="B119" s="385" t="s">
        <v>379</v>
      </c>
      <c r="C119" s="366">
        <v>0.13821138211382114</v>
      </c>
      <c r="D119" s="366">
        <v>0.10227272727272728</v>
      </c>
      <c r="E119" s="366">
        <v>0.08333333333333333</v>
      </c>
      <c r="F119" s="366">
        <v>0.2</v>
      </c>
      <c r="G119" s="366">
        <v>0.08163265306122448</v>
      </c>
      <c r="H119" s="367">
        <v>0.11263736263736264</v>
      </c>
      <c r="I119" s="109"/>
      <c r="J119" s="109"/>
      <c r="K119" s="109"/>
      <c r="L119" s="109"/>
      <c r="M119" s="109"/>
      <c r="N119" s="109"/>
      <c r="O119" s="109"/>
      <c r="P119" s="387"/>
      <c r="Q119" s="139"/>
    </row>
    <row r="120" spans="1:17" ht="12.75">
      <c r="A120" s="388"/>
      <c r="B120" s="385" t="s">
        <v>380</v>
      </c>
      <c r="C120" s="366">
        <v>0.07317073170731707</v>
      </c>
      <c r="D120" s="366">
        <v>0.03409090909090909</v>
      </c>
      <c r="E120" s="366">
        <v>0.03571428571428571</v>
      </c>
      <c r="F120" s="366">
        <v>0</v>
      </c>
      <c r="G120" s="366">
        <v>0.04081632653061224</v>
      </c>
      <c r="H120" s="367">
        <v>0.046703296703296704</v>
      </c>
      <c r="I120" s="109"/>
      <c r="J120" s="109"/>
      <c r="K120" s="109"/>
      <c r="L120" s="109"/>
      <c r="M120" s="109"/>
      <c r="N120" s="109"/>
      <c r="O120" s="109"/>
      <c r="P120" s="387"/>
      <c r="Q120" s="139"/>
    </row>
    <row r="121" spans="1:17" ht="12.75">
      <c r="A121" s="389"/>
      <c r="B121" s="390" t="s">
        <v>143</v>
      </c>
      <c r="C121" s="391">
        <v>123</v>
      </c>
      <c r="D121" s="392">
        <v>88</v>
      </c>
      <c r="E121" s="392">
        <v>84</v>
      </c>
      <c r="F121" s="392">
        <v>20</v>
      </c>
      <c r="G121" s="392">
        <v>49</v>
      </c>
      <c r="H121" s="393">
        <v>364</v>
      </c>
      <c r="I121" s="109"/>
      <c r="J121" s="109"/>
      <c r="K121" s="109"/>
      <c r="L121" s="109"/>
      <c r="M121" s="109"/>
      <c r="N121" s="109"/>
      <c r="O121" s="109"/>
      <c r="P121" s="386"/>
      <c r="Q121" s="139"/>
    </row>
    <row r="122" spans="1:17" ht="12.75">
      <c r="A122" s="395" t="s">
        <v>344</v>
      </c>
      <c r="B122" s="385" t="s">
        <v>381</v>
      </c>
      <c r="C122" s="362"/>
      <c r="D122" s="362"/>
      <c r="E122" s="362"/>
      <c r="F122" s="362"/>
      <c r="G122" s="362"/>
      <c r="H122" s="363"/>
      <c r="I122" s="109"/>
      <c r="J122" s="109"/>
      <c r="K122" s="109"/>
      <c r="L122" s="109"/>
      <c r="M122" s="109"/>
      <c r="N122" s="109"/>
      <c r="O122" s="109"/>
      <c r="P122" s="109"/>
      <c r="Q122" s="139"/>
    </row>
    <row r="123" spans="1:17" ht="12.75">
      <c r="A123" s="388"/>
      <c r="B123" s="385" t="s">
        <v>377</v>
      </c>
      <c r="C123" s="366">
        <v>0.2926829268292683</v>
      </c>
      <c r="D123" s="366">
        <v>0.18181818181818182</v>
      </c>
      <c r="E123" s="366">
        <v>0.40476190476190477</v>
      </c>
      <c r="F123" s="366">
        <v>0.3</v>
      </c>
      <c r="G123" s="366">
        <v>0.3469387755102041</v>
      </c>
      <c r="H123" s="367">
        <v>0.29945054945054944</v>
      </c>
      <c r="I123" s="109"/>
      <c r="J123" s="109"/>
      <c r="K123" s="109"/>
      <c r="L123" s="109"/>
      <c r="M123" s="109"/>
      <c r="N123" s="109"/>
      <c r="O123" s="109"/>
      <c r="P123" s="387"/>
      <c r="Q123" s="139"/>
    </row>
    <row r="124" spans="1:17" ht="12.75">
      <c r="A124" s="388"/>
      <c r="B124" s="385" t="s">
        <v>378</v>
      </c>
      <c r="C124" s="366">
        <v>0.3252032520325203</v>
      </c>
      <c r="D124" s="366">
        <v>0.3409090909090909</v>
      </c>
      <c r="E124" s="366">
        <v>0.40476190476190477</v>
      </c>
      <c r="F124" s="366">
        <v>0.35</v>
      </c>
      <c r="G124" s="366">
        <v>0.40816326530612246</v>
      </c>
      <c r="H124" s="367">
        <v>0.3598901098901099</v>
      </c>
      <c r="I124" s="109"/>
      <c r="J124" s="109"/>
      <c r="K124" s="109"/>
      <c r="L124" s="109"/>
      <c r="M124" s="109"/>
      <c r="N124" s="109"/>
      <c r="O124" s="109"/>
      <c r="P124" s="387"/>
      <c r="Q124" s="139"/>
    </row>
    <row r="125" spans="1:17" ht="12.75">
      <c r="A125" s="388"/>
      <c r="B125" s="385" t="s">
        <v>379</v>
      </c>
      <c r="C125" s="366">
        <v>0.24390243902439024</v>
      </c>
      <c r="D125" s="366">
        <v>0.3409090909090909</v>
      </c>
      <c r="E125" s="366">
        <v>0.17857142857142858</v>
      </c>
      <c r="F125" s="366">
        <v>0.15</v>
      </c>
      <c r="G125" s="366">
        <v>0.20408163265306123</v>
      </c>
      <c r="H125" s="367">
        <v>0.24175824175824176</v>
      </c>
      <c r="I125" s="109"/>
      <c r="J125" s="109"/>
      <c r="K125" s="109"/>
      <c r="L125" s="109"/>
      <c r="M125" s="109"/>
      <c r="N125" s="109"/>
      <c r="O125" s="109"/>
      <c r="P125" s="387"/>
      <c r="Q125" s="139"/>
    </row>
    <row r="126" spans="1:17" ht="12.75">
      <c r="A126" s="388"/>
      <c r="B126" s="385" t="s">
        <v>380</v>
      </c>
      <c r="C126" s="366">
        <v>0.13821138211382114</v>
      </c>
      <c r="D126" s="366">
        <v>0.13636363636363635</v>
      </c>
      <c r="E126" s="366">
        <v>0.011904761904761904</v>
      </c>
      <c r="F126" s="366">
        <v>0.2</v>
      </c>
      <c r="G126" s="366">
        <v>0.04081632653061224</v>
      </c>
      <c r="H126" s="367">
        <v>0.0989010989010989</v>
      </c>
      <c r="I126" s="109"/>
      <c r="J126" s="109"/>
      <c r="K126" s="109"/>
      <c r="L126" s="109"/>
      <c r="M126" s="109"/>
      <c r="N126" s="109"/>
      <c r="O126" s="109"/>
      <c r="P126" s="387"/>
      <c r="Q126" s="139"/>
    </row>
    <row r="127" spans="1:17" ht="12.75">
      <c r="A127" s="389"/>
      <c r="B127" s="390" t="s">
        <v>143</v>
      </c>
      <c r="C127" s="391">
        <v>123</v>
      </c>
      <c r="D127" s="392">
        <v>88</v>
      </c>
      <c r="E127" s="392">
        <v>84</v>
      </c>
      <c r="F127" s="392">
        <v>20</v>
      </c>
      <c r="G127" s="392">
        <v>49</v>
      </c>
      <c r="H127" s="393">
        <v>364</v>
      </c>
      <c r="I127" s="109"/>
      <c r="J127" s="109"/>
      <c r="K127" s="109"/>
      <c r="L127" s="109"/>
      <c r="M127" s="109"/>
      <c r="N127" s="109"/>
      <c r="O127" s="109"/>
      <c r="P127" s="386"/>
      <c r="Q127" s="139"/>
    </row>
    <row r="128" spans="1:17" ht="12.75">
      <c r="A128" s="395" t="s">
        <v>346</v>
      </c>
      <c r="B128" s="385" t="s">
        <v>382</v>
      </c>
      <c r="C128" s="362"/>
      <c r="D128" s="362"/>
      <c r="E128" s="362"/>
      <c r="F128" s="362"/>
      <c r="G128" s="362"/>
      <c r="H128" s="363"/>
      <c r="I128" s="109"/>
      <c r="J128" s="109"/>
      <c r="K128" s="109"/>
      <c r="L128" s="109"/>
      <c r="M128" s="109"/>
      <c r="N128" s="109"/>
      <c r="O128" s="109"/>
      <c r="P128" s="109"/>
      <c r="Q128" s="139"/>
    </row>
    <row r="129" spans="1:17" ht="12.75">
      <c r="A129" s="388"/>
      <c r="B129" s="385" t="s">
        <v>377</v>
      </c>
      <c r="C129" s="366">
        <v>0.5609756097560976</v>
      </c>
      <c r="D129" s="366">
        <v>0.625</v>
      </c>
      <c r="E129" s="366">
        <v>0.8214285714285714</v>
      </c>
      <c r="F129" s="366">
        <v>0.8</v>
      </c>
      <c r="G129" s="366">
        <v>0.7142857142857143</v>
      </c>
      <c r="H129" s="367">
        <v>0.6703296703296703</v>
      </c>
      <c r="I129" s="109"/>
      <c r="J129" s="109"/>
      <c r="K129" s="109"/>
      <c r="L129" s="109"/>
      <c r="M129" s="109"/>
      <c r="N129" s="109"/>
      <c r="O129" s="109"/>
      <c r="P129" s="387"/>
      <c r="Q129" s="139"/>
    </row>
    <row r="130" spans="1:17" ht="12.75">
      <c r="A130" s="388"/>
      <c r="B130" s="385" t="s">
        <v>378</v>
      </c>
      <c r="C130" s="366">
        <v>0.2764227642276423</v>
      </c>
      <c r="D130" s="366">
        <v>0.23863636363636365</v>
      </c>
      <c r="E130" s="366">
        <v>0.10714285714285714</v>
      </c>
      <c r="F130" s="366">
        <v>0.2</v>
      </c>
      <c r="G130" s="366">
        <v>0.20408163265306123</v>
      </c>
      <c r="H130" s="367">
        <v>0.21428571428571427</v>
      </c>
      <c r="I130" s="109"/>
      <c r="J130" s="109"/>
      <c r="K130" s="109"/>
      <c r="L130" s="109"/>
      <c r="M130" s="109"/>
      <c r="N130" s="109"/>
      <c r="O130" s="109"/>
      <c r="P130" s="387"/>
      <c r="Q130" s="139"/>
    </row>
    <row r="131" spans="1:17" ht="12.75">
      <c r="A131" s="388"/>
      <c r="B131" s="385" t="s">
        <v>379</v>
      </c>
      <c r="C131" s="366">
        <v>0.08943089430894309</v>
      </c>
      <c r="D131" s="366">
        <v>0.09090909090909091</v>
      </c>
      <c r="E131" s="366">
        <v>0.05952380952380952</v>
      </c>
      <c r="F131" s="366">
        <v>0</v>
      </c>
      <c r="G131" s="366">
        <v>0.061224489795918366</v>
      </c>
      <c r="H131" s="367">
        <v>0.07417582417582418</v>
      </c>
      <c r="I131" s="109"/>
      <c r="J131" s="109"/>
      <c r="K131" s="109"/>
      <c r="L131" s="109"/>
      <c r="M131" s="109"/>
      <c r="N131" s="109"/>
      <c r="O131" s="109"/>
      <c r="P131" s="387"/>
      <c r="Q131" s="139"/>
    </row>
    <row r="132" spans="1:17" ht="12.75">
      <c r="A132" s="388"/>
      <c r="B132" s="385" t="s">
        <v>380</v>
      </c>
      <c r="C132" s="366">
        <v>0.07317073170731707</v>
      </c>
      <c r="D132" s="366">
        <v>0.045454545454545456</v>
      </c>
      <c r="E132" s="366">
        <v>0.011904761904761904</v>
      </c>
      <c r="F132" s="366">
        <v>0</v>
      </c>
      <c r="G132" s="366">
        <v>0.02040816326530612</v>
      </c>
      <c r="H132" s="367">
        <v>0.04120879120879121</v>
      </c>
      <c r="I132" s="109"/>
      <c r="J132" s="109"/>
      <c r="K132" s="109"/>
      <c r="L132" s="109"/>
      <c r="M132" s="109"/>
      <c r="N132" s="109"/>
      <c r="O132" s="109"/>
      <c r="P132" s="387"/>
      <c r="Q132" s="139"/>
    </row>
    <row r="133" spans="1:17" ht="12.75">
      <c r="A133" s="214"/>
      <c r="B133" s="402" t="s">
        <v>143</v>
      </c>
      <c r="C133" s="242">
        <v>123</v>
      </c>
      <c r="D133" s="242">
        <v>88</v>
      </c>
      <c r="E133" s="242">
        <v>84</v>
      </c>
      <c r="F133" s="242">
        <v>20</v>
      </c>
      <c r="G133" s="242">
        <v>49</v>
      </c>
      <c r="H133" s="240">
        <v>364</v>
      </c>
      <c r="I133" s="109"/>
      <c r="J133" s="109"/>
      <c r="K133" s="109"/>
      <c r="L133" s="109"/>
      <c r="M133" s="109"/>
      <c r="N133" s="109"/>
      <c r="O133" s="109"/>
      <c r="P133" s="386"/>
      <c r="Q133" s="139"/>
    </row>
    <row r="134" spans="1:17" ht="12.75">
      <c r="A134" s="403" t="s">
        <v>326</v>
      </c>
      <c r="B134" s="383" t="s">
        <v>327</v>
      </c>
      <c r="C134" s="359"/>
      <c r="D134" s="359"/>
      <c r="E134" s="359"/>
      <c r="F134" s="359"/>
      <c r="G134" s="359"/>
      <c r="H134" s="360"/>
      <c r="I134" s="109"/>
      <c r="J134" s="109"/>
      <c r="K134" s="109"/>
      <c r="L134" s="109"/>
      <c r="M134" s="109"/>
      <c r="N134" s="109"/>
      <c r="O134" s="109"/>
      <c r="P134" s="109"/>
      <c r="Q134" s="139"/>
    </row>
    <row r="135" spans="1:17" ht="12.75">
      <c r="A135" s="405"/>
      <c r="B135" s="406" t="s">
        <v>328</v>
      </c>
      <c r="C135" s="362"/>
      <c r="D135" s="362"/>
      <c r="E135" s="362"/>
      <c r="F135" s="362"/>
      <c r="G135" s="362"/>
      <c r="H135" s="363"/>
      <c r="I135" s="109"/>
      <c r="J135" s="109"/>
      <c r="K135" s="109"/>
      <c r="L135" s="109"/>
      <c r="M135" s="109"/>
      <c r="N135" s="109"/>
      <c r="O135" s="109"/>
      <c r="P135" s="109"/>
      <c r="Q135" s="139"/>
    </row>
    <row r="136" spans="1:17" ht="12.75">
      <c r="A136" s="388"/>
      <c r="B136" s="385" t="s">
        <v>329</v>
      </c>
      <c r="C136" s="366">
        <v>0.11475409836065574</v>
      </c>
      <c r="D136" s="366">
        <v>0.125</v>
      </c>
      <c r="E136" s="366">
        <v>0.19047619047619047</v>
      </c>
      <c r="F136" s="366">
        <v>0.15</v>
      </c>
      <c r="G136" s="366">
        <v>0.14285714285714285</v>
      </c>
      <c r="H136" s="367">
        <v>0.14049586776859505</v>
      </c>
      <c r="I136" s="109"/>
      <c r="J136" s="109"/>
      <c r="K136" s="109"/>
      <c r="L136" s="109"/>
      <c r="M136" s="109"/>
      <c r="N136" s="109"/>
      <c r="O136" s="109"/>
      <c r="P136" s="387"/>
      <c r="Q136" s="139"/>
    </row>
    <row r="137" spans="1:17" ht="12.75">
      <c r="A137" s="388"/>
      <c r="B137" s="385" t="s">
        <v>331</v>
      </c>
      <c r="C137" s="366">
        <v>0.36065573770491804</v>
      </c>
      <c r="D137" s="366">
        <v>0.3181818181818182</v>
      </c>
      <c r="E137" s="366">
        <v>0.2857142857142857</v>
      </c>
      <c r="F137" s="366">
        <v>0.3</v>
      </c>
      <c r="G137" s="366">
        <v>0.5306122448979592</v>
      </c>
      <c r="H137" s="367">
        <v>0.3526170798898072</v>
      </c>
      <c r="I137" s="109"/>
      <c r="J137" s="109"/>
      <c r="K137" s="109"/>
      <c r="L137" s="109"/>
      <c r="M137" s="109"/>
      <c r="N137" s="109"/>
      <c r="O137" s="109"/>
      <c r="P137" s="387"/>
      <c r="Q137" s="139"/>
    </row>
    <row r="138" spans="1:17" ht="12.75">
      <c r="A138" s="388"/>
      <c r="B138" s="385" t="s">
        <v>332</v>
      </c>
      <c r="C138" s="366">
        <v>0.4426229508196721</v>
      </c>
      <c r="D138" s="366">
        <v>0.48863636363636365</v>
      </c>
      <c r="E138" s="366">
        <v>0.4642857142857143</v>
      </c>
      <c r="F138" s="366">
        <v>0.55</v>
      </c>
      <c r="G138" s="366">
        <v>0.2857142857142857</v>
      </c>
      <c r="H138" s="367">
        <v>0.44352617079889806</v>
      </c>
      <c r="I138" s="109"/>
      <c r="J138" s="109"/>
      <c r="K138" s="109"/>
      <c r="L138" s="109"/>
      <c r="M138" s="109"/>
      <c r="N138" s="109"/>
      <c r="O138" s="109"/>
      <c r="P138" s="387"/>
      <c r="Q138" s="139"/>
    </row>
    <row r="139" spans="1:17" ht="12.75">
      <c r="A139" s="388"/>
      <c r="B139" s="385" t="s">
        <v>333</v>
      </c>
      <c r="C139" s="366">
        <v>0.06557377049180328</v>
      </c>
      <c r="D139" s="366">
        <v>0.056818181818181816</v>
      </c>
      <c r="E139" s="366">
        <v>0.05952380952380952</v>
      </c>
      <c r="F139" s="366">
        <v>0</v>
      </c>
      <c r="G139" s="366">
        <v>0.04081632653061224</v>
      </c>
      <c r="H139" s="367">
        <v>0.05509641873278237</v>
      </c>
      <c r="I139" s="109"/>
      <c r="J139" s="109"/>
      <c r="K139" s="109"/>
      <c r="L139" s="109"/>
      <c r="M139" s="109"/>
      <c r="N139" s="109"/>
      <c r="O139" s="109"/>
      <c r="P139" s="387"/>
      <c r="Q139" s="139"/>
    </row>
    <row r="140" spans="1:17" ht="12.75">
      <c r="A140" s="388"/>
      <c r="B140" s="385" t="s">
        <v>334</v>
      </c>
      <c r="C140" s="366">
        <v>0.01639344262295082</v>
      </c>
      <c r="D140" s="366">
        <v>0.011363636363636364</v>
      </c>
      <c r="E140" s="366">
        <v>0</v>
      </c>
      <c r="F140" s="366">
        <v>0</v>
      </c>
      <c r="G140" s="366">
        <v>0</v>
      </c>
      <c r="H140" s="367">
        <v>0.008264462809917356</v>
      </c>
      <c r="I140" s="109"/>
      <c r="J140" s="109"/>
      <c r="K140" s="109"/>
      <c r="L140" s="109"/>
      <c r="M140" s="109"/>
      <c r="N140" s="109"/>
      <c r="O140" s="109"/>
      <c r="P140" s="387"/>
      <c r="Q140" s="139"/>
    </row>
    <row r="141" spans="1:17" ht="12.75">
      <c r="A141" s="404"/>
      <c r="B141" s="402" t="s">
        <v>143</v>
      </c>
      <c r="C141" s="242">
        <v>122</v>
      </c>
      <c r="D141" s="242">
        <v>88</v>
      </c>
      <c r="E141" s="242">
        <v>84</v>
      </c>
      <c r="F141" s="242">
        <v>20</v>
      </c>
      <c r="G141" s="242">
        <v>49</v>
      </c>
      <c r="H141" s="243">
        <v>363</v>
      </c>
      <c r="I141" s="109"/>
      <c r="J141" s="109"/>
      <c r="K141" s="109"/>
      <c r="L141" s="109"/>
      <c r="M141" s="109"/>
      <c r="N141" s="109"/>
      <c r="O141" s="109"/>
      <c r="P141" s="386"/>
      <c r="Q141" s="139"/>
    </row>
    <row r="142" spans="1:17" ht="12.75">
      <c r="A142" s="403" t="s">
        <v>383</v>
      </c>
      <c r="B142" s="383" t="s">
        <v>384</v>
      </c>
      <c r="C142" s="359"/>
      <c r="D142" s="359"/>
      <c r="E142" s="359"/>
      <c r="F142" s="359"/>
      <c r="G142" s="359"/>
      <c r="H142" s="360"/>
      <c r="I142" s="109"/>
      <c r="J142" s="109"/>
      <c r="K142" s="109"/>
      <c r="L142" s="109"/>
      <c r="M142" s="109"/>
      <c r="N142" s="109"/>
      <c r="O142" s="109"/>
      <c r="P142" s="109"/>
      <c r="Q142" s="139"/>
    </row>
    <row r="143" spans="1:17" ht="12.75">
      <c r="A143" s="384" t="s">
        <v>337</v>
      </c>
      <c r="B143" s="385" t="s">
        <v>385</v>
      </c>
      <c r="C143" s="362"/>
      <c r="D143" s="362"/>
      <c r="E143" s="362"/>
      <c r="F143" s="362"/>
      <c r="G143" s="362"/>
      <c r="H143" s="363"/>
      <c r="I143" s="109"/>
      <c r="J143" s="109"/>
      <c r="K143" s="109"/>
      <c r="L143" s="109"/>
      <c r="M143" s="109"/>
      <c r="N143" s="109"/>
      <c r="O143" s="109"/>
      <c r="P143" s="109"/>
      <c r="Q143" s="139"/>
    </row>
    <row r="144" spans="1:17" ht="12.75">
      <c r="A144" s="388"/>
      <c r="B144" s="385" t="s">
        <v>386</v>
      </c>
      <c r="C144" s="366">
        <v>0.3442622950819672</v>
      </c>
      <c r="D144" s="366">
        <v>0.19318181818181818</v>
      </c>
      <c r="E144" s="366">
        <v>0.36904761904761907</v>
      </c>
      <c r="F144" s="366">
        <v>0.3</v>
      </c>
      <c r="G144" s="366">
        <v>0.3333333333333333</v>
      </c>
      <c r="H144" s="367">
        <v>0.30939226519337015</v>
      </c>
      <c r="I144" s="109"/>
      <c r="J144" s="109"/>
      <c r="K144" s="109"/>
      <c r="L144" s="109"/>
      <c r="M144" s="109"/>
      <c r="N144" s="109"/>
      <c r="O144" s="109"/>
      <c r="P144" s="387"/>
      <c r="Q144" s="139"/>
    </row>
    <row r="145" spans="1:17" ht="12.75">
      <c r="A145" s="388"/>
      <c r="B145" s="385" t="s">
        <v>387</v>
      </c>
      <c r="C145" s="366">
        <v>0.4344262295081967</v>
      </c>
      <c r="D145" s="366">
        <v>0.6363636363636364</v>
      </c>
      <c r="E145" s="366">
        <v>0.4880952380952381</v>
      </c>
      <c r="F145" s="366">
        <v>0.55</v>
      </c>
      <c r="G145" s="366">
        <v>0.5416666666666666</v>
      </c>
      <c r="H145" s="367">
        <v>0.5165745856353591</v>
      </c>
      <c r="I145" s="109"/>
      <c r="J145" s="109"/>
      <c r="K145" s="109"/>
      <c r="L145" s="109"/>
      <c r="M145" s="109"/>
      <c r="N145" s="109"/>
      <c r="O145" s="109"/>
      <c r="P145" s="387"/>
      <c r="Q145" s="139"/>
    </row>
    <row r="146" spans="1:17" ht="12.75">
      <c r="A146" s="388"/>
      <c r="B146" s="385" t="s">
        <v>388</v>
      </c>
      <c r="C146" s="366">
        <v>0.22131147540983606</v>
      </c>
      <c r="D146" s="366">
        <v>0.17045454545454544</v>
      </c>
      <c r="E146" s="366">
        <v>0.14285714285714285</v>
      </c>
      <c r="F146" s="366">
        <v>0.15</v>
      </c>
      <c r="G146" s="366">
        <v>0.125</v>
      </c>
      <c r="H146" s="367">
        <v>0.17403314917127072</v>
      </c>
      <c r="I146" s="109"/>
      <c r="J146" s="109"/>
      <c r="K146" s="109"/>
      <c r="L146" s="109"/>
      <c r="M146" s="109"/>
      <c r="N146" s="109"/>
      <c r="O146" s="109"/>
      <c r="P146" s="387"/>
      <c r="Q146" s="139"/>
    </row>
    <row r="147" spans="1:17" ht="12.75">
      <c r="A147" s="389"/>
      <c r="B147" s="390" t="s">
        <v>143</v>
      </c>
      <c r="C147" s="391">
        <v>122</v>
      </c>
      <c r="D147" s="392">
        <v>88</v>
      </c>
      <c r="E147" s="392">
        <v>84</v>
      </c>
      <c r="F147" s="392">
        <v>20</v>
      </c>
      <c r="G147" s="392">
        <v>48</v>
      </c>
      <c r="H147" s="393">
        <v>362</v>
      </c>
      <c r="I147" s="109"/>
      <c r="J147" s="109"/>
      <c r="K147" s="109"/>
      <c r="L147" s="109"/>
      <c r="M147" s="109"/>
      <c r="N147" s="109"/>
      <c r="O147" s="109"/>
      <c r="P147" s="386"/>
      <c r="Q147" s="139"/>
    </row>
    <row r="148" spans="1:17" ht="12.75">
      <c r="A148" s="395" t="s">
        <v>344</v>
      </c>
      <c r="B148" s="385" t="s">
        <v>389</v>
      </c>
      <c r="C148" s="362"/>
      <c r="D148" s="362"/>
      <c r="E148" s="362"/>
      <c r="F148" s="362"/>
      <c r="G148" s="362"/>
      <c r="H148" s="363"/>
      <c r="I148" s="109"/>
      <c r="J148" s="109"/>
      <c r="K148" s="109"/>
      <c r="L148" s="109"/>
      <c r="M148" s="109"/>
      <c r="N148" s="109"/>
      <c r="O148" s="109"/>
      <c r="P148" s="109"/>
      <c r="Q148" s="139"/>
    </row>
    <row r="149" spans="1:17" ht="12.75">
      <c r="A149" s="388"/>
      <c r="B149" s="385" t="s">
        <v>386</v>
      </c>
      <c r="C149" s="366">
        <v>0.20161290322580644</v>
      </c>
      <c r="D149" s="366">
        <v>0.11363636363636363</v>
      </c>
      <c r="E149" s="366">
        <v>0.25</v>
      </c>
      <c r="F149" s="366">
        <v>0.2</v>
      </c>
      <c r="G149" s="366">
        <v>0.20833333333333334</v>
      </c>
      <c r="H149" s="367">
        <v>0.19230769230769232</v>
      </c>
      <c r="I149" s="109"/>
      <c r="J149" s="109"/>
      <c r="K149" s="109"/>
      <c r="L149" s="109"/>
      <c r="M149" s="109"/>
      <c r="N149" s="109"/>
      <c r="O149" s="109"/>
      <c r="P149" s="387"/>
      <c r="Q149" s="139"/>
    </row>
    <row r="150" spans="1:17" ht="12.75">
      <c r="A150" s="388"/>
      <c r="B150" s="385" t="s">
        <v>387</v>
      </c>
      <c r="C150" s="366">
        <v>0.4838709677419355</v>
      </c>
      <c r="D150" s="366">
        <v>0.48863636363636365</v>
      </c>
      <c r="E150" s="366">
        <v>0.39285714285714285</v>
      </c>
      <c r="F150" s="366">
        <v>0.35</v>
      </c>
      <c r="G150" s="366">
        <v>0.5208333333333334</v>
      </c>
      <c r="H150" s="367">
        <v>0.46153846153846156</v>
      </c>
      <c r="I150" s="109"/>
      <c r="J150" s="109"/>
      <c r="K150" s="109"/>
      <c r="L150" s="109"/>
      <c r="M150" s="109"/>
      <c r="N150" s="109"/>
      <c r="O150" s="109"/>
      <c r="P150" s="387"/>
      <c r="Q150" s="139"/>
    </row>
    <row r="151" spans="1:17" ht="12.75">
      <c r="A151" s="388"/>
      <c r="B151" s="385" t="s">
        <v>388</v>
      </c>
      <c r="C151" s="366">
        <v>0.31451612903225806</v>
      </c>
      <c r="D151" s="366">
        <v>0.3977272727272727</v>
      </c>
      <c r="E151" s="366">
        <v>0.35714285714285715</v>
      </c>
      <c r="F151" s="366">
        <v>0.45</v>
      </c>
      <c r="G151" s="366">
        <v>0.2708333333333333</v>
      </c>
      <c r="H151" s="367">
        <v>0.34615384615384615</v>
      </c>
      <c r="I151" s="109"/>
      <c r="J151" s="109"/>
      <c r="K151" s="109"/>
      <c r="L151" s="109"/>
      <c r="M151" s="109"/>
      <c r="N151" s="109"/>
      <c r="O151" s="109"/>
      <c r="P151" s="387"/>
      <c r="Q151" s="139"/>
    </row>
    <row r="152" spans="1:17" ht="12.75">
      <c r="A152" s="389"/>
      <c r="B152" s="390" t="s">
        <v>143</v>
      </c>
      <c r="C152" s="391">
        <v>124</v>
      </c>
      <c r="D152" s="392">
        <v>88</v>
      </c>
      <c r="E152" s="392">
        <v>84</v>
      </c>
      <c r="F152" s="392">
        <v>20</v>
      </c>
      <c r="G152" s="392">
        <v>48</v>
      </c>
      <c r="H152" s="393">
        <v>364</v>
      </c>
      <c r="I152" s="109"/>
      <c r="J152" s="109"/>
      <c r="K152" s="109"/>
      <c r="L152" s="109"/>
      <c r="M152" s="109"/>
      <c r="N152" s="109"/>
      <c r="O152" s="109"/>
      <c r="P152" s="386"/>
      <c r="Q152" s="139"/>
    </row>
    <row r="153" spans="1:17" ht="12.75">
      <c r="A153" s="395" t="s">
        <v>346</v>
      </c>
      <c r="B153" s="385" t="s">
        <v>390</v>
      </c>
      <c r="C153" s="362"/>
      <c r="D153" s="362"/>
      <c r="E153" s="362"/>
      <c r="F153" s="362"/>
      <c r="G153" s="362"/>
      <c r="H153" s="363"/>
      <c r="I153" s="109"/>
      <c r="J153" s="109"/>
      <c r="K153" s="109"/>
      <c r="L153" s="109"/>
      <c r="M153" s="109"/>
      <c r="N153" s="109"/>
      <c r="O153" s="109"/>
      <c r="P153" s="109"/>
      <c r="Q153" s="139"/>
    </row>
    <row r="154" spans="1:17" ht="12.75">
      <c r="A154" s="388"/>
      <c r="B154" s="385" t="s">
        <v>386</v>
      </c>
      <c r="C154" s="366">
        <v>0.4032258064516129</v>
      </c>
      <c r="D154" s="366">
        <v>0.2159090909090909</v>
      </c>
      <c r="E154" s="366">
        <v>0.4166666666666667</v>
      </c>
      <c r="F154" s="366">
        <v>0.3</v>
      </c>
      <c r="G154" s="366">
        <v>0.4791666666666667</v>
      </c>
      <c r="H154" s="367">
        <v>0.36538461538461536</v>
      </c>
      <c r="I154" s="109"/>
      <c r="J154" s="109"/>
      <c r="K154" s="109"/>
      <c r="L154" s="109"/>
      <c r="M154" s="109"/>
      <c r="N154" s="109"/>
      <c r="O154" s="109"/>
      <c r="P154" s="387"/>
      <c r="Q154" s="139"/>
    </row>
    <row r="155" spans="1:17" ht="12.75">
      <c r="A155" s="388"/>
      <c r="B155" s="385" t="s">
        <v>387</v>
      </c>
      <c r="C155" s="366">
        <v>0.4112903225806452</v>
      </c>
      <c r="D155" s="366">
        <v>0.5113636363636364</v>
      </c>
      <c r="E155" s="366">
        <v>0.34523809523809523</v>
      </c>
      <c r="F155" s="366">
        <v>0.5</v>
      </c>
      <c r="G155" s="366">
        <v>0.375</v>
      </c>
      <c r="H155" s="367">
        <v>0.42032967032967034</v>
      </c>
      <c r="I155" s="109"/>
      <c r="J155" s="109"/>
      <c r="K155" s="109"/>
      <c r="L155" s="109"/>
      <c r="M155" s="109"/>
      <c r="N155" s="109"/>
      <c r="O155" s="109"/>
      <c r="P155" s="387"/>
      <c r="Q155" s="139"/>
    </row>
    <row r="156" spans="1:17" ht="12.75">
      <c r="A156" s="388"/>
      <c r="B156" s="385" t="s">
        <v>388</v>
      </c>
      <c r="C156" s="366">
        <v>0.18548387096774194</v>
      </c>
      <c r="D156" s="366">
        <v>0.2727272727272727</v>
      </c>
      <c r="E156" s="366">
        <v>0.23809523809523808</v>
      </c>
      <c r="F156" s="366">
        <v>0.2</v>
      </c>
      <c r="G156" s="366">
        <v>0.14583333333333334</v>
      </c>
      <c r="H156" s="367">
        <v>0.21428571428571427</v>
      </c>
      <c r="I156" s="109"/>
      <c r="J156" s="109"/>
      <c r="K156" s="109"/>
      <c r="L156" s="109"/>
      <c r="M156" s="109"/>
      <c r="N156" s="109"/>
      <c r="O156" s="109"/>
      <c r="P156" s="387"/>
      <c r="Q156" s="139"/>
    </row>
    <row r="157" spans="1:17" ht="12.75">
      <c r="A157" s="389"/>
      <c r="B157" s="390" t="s">
        <v>143</v>
      </c>
      <c r="C157" s="391">
        <v>124</v>
      </c>
      <c r="D157" s="392">
        <v>88</v>
      </c>
      <c r="E157" s="392">
        <v>84</v>
      </c>
      <c r="F157" s="392">
        <v>20</v>
      </c>
      <c r="G157" s="392">
        <v>48</v>
      </c>
      <c r="H157" s="393">
        <v>364</v>
      </c>
      <c r="I157" s="109"/>
      <c r="J157" s="109"/>
      <c r="K157" s="109"/>
      <c r="L157" s="109"/>
      <c r="M157" s="109"/>
      <c r="N157" s="109"/>
      <c r="O157" s="109"/>
      <c r="P157" s="386"/>
      <c r="Q157" s="139"/>
    </row>
    <row r="158" spans="1:17" ht="12.75">
      <c r="A158" s="395" t="s">
        <v>349</v>
      </c>
      <c r="B158" s="385" t="s">
        <v>391</v>
      </c>
      <c r="C158" s="362"/>
      <c r="D158" s="362"/>
      <c r="E158" s="362"/>
      <c r="F158" s="362"/>
      <c r="G158" s="362"/>
      <c r="H158" s="363"/>
      <c r="I158" s="109"/>
      <c r="J158" s="109"/>
      <c r="K158" s="109"/>
      <c r="L158" s="109"/>
      <c r="M158" s="109"/>
      <c r="N158" s="109"/>
      <c r="O158" s="109"/>
      <c r="P158" s="109"/>
      <c r="Q158" s="139"/>
    </row>
    <row r="159" spans="1:17" ht="12.75">
      <c r="A159" s="388"/>
      <c r="B159" s="385" t="s">
        <v>386</v>
      </c>
      <c r="C159" s="366">
        <v>0.3225806451612903</v>
      </c>
      <c r="D159" s="366">
        <v>0.1590909090909091</v>
      </c>
      <c r="E159" s="366">
        <v>0.34523809523809523</v>
      </c>
      <c r="F159" s="366">
        <v>0.25</v>
      </c>
      <c r="G159" s="366">
        <v>0.22448979591836735</v>
      </c>
      <c r="H159" s="367">
        <v>0.27123287671232876</v>
      </c>
      <c r="I159" s="109"/>
      <c r="J159" s="109"/>
      <c r="K159" s="109"/>
      <c r="L159" s="109"/>
      <c r="M159" s="109"/>
      <c r="N159" s="109"/>
      <c r="O159" s="109"/>
      <c r="P159" s="387"/>
      <c r="Q159" s="139"/>
    </row>
    <row r="160" spans="1:17" ht="12.75">
      <c r="A160" s="388"/>
      <c r="B160" s="385" t="s">
        <v>387</v>
      </c>
      <c r="C160" s="366">
        <v>0.4112903225806452</v>
      </c>
      <c r="D160" s="366">
        <v>0.48863636363636365</v>
      </c>
      <c r="E160" s="366">
        <v>0.38095238095238093</v>
      </c>
      <c r="F160" s="366">
        <v>0.25</v>
      </c>
      <c r="G160" s="366">
        <v>0.5714285714285714</v>
      </c>
      <c r="H160" s="367">
        <v>0.43561643835616437</v>
      </c>
      <c r="I160" s="109"/>
      <c r="J160" s="109"/>
      <c r="K160" s="109"/>
      <c r="L160" s="109"/>
      <c r="M160" s="109"/>
      <c r="N160" s="109"/>
      <c r="O160" s="109"/>
      <c r="P160" s="387"/>
      <c r="Q160" s="139"/>
    </row>
    <row r="161" spans="1:17" ht="12.75">
      <c r="A161" s="388"/>
      <c r="B161" s="385" t="s">
        <v>388</v>
      </c>
      <c r="C161" s="366">
        <v>0.2661290322580645</v>
      </c>
      <c r="D161" s="366">
        <v>0.3522727272727273</v>
      </c>
      <c r="E161" s="366">
        <v>0.27380952380952384</v>
      </c>
      <c r="F161" s="366">
        <v>0.5</v>
      </c>
      <c r="G161" s="366">
        <v>0.20408163265306123</v>
      </c>
      <c r="H161" s="367">
        <v>0.29315068493150687</v>
      </c>
      <c r="I161" s="109"/>
      <c r="J161" s="109"/>
      <c r="K161" s="109"/>
      <c r="L161" s="109"/>
      <c r="M161" s="109"/>
      <c r="N161" s="109"/>
      <c r="O161" s="109"/>
      <c r="P161" s="387"/>
      <c r="Q161" s="139"/>
    </row>
    <row r="162" spans="1:17" ht="12.75">
      <c r="A162" s="389"/>
      <c r="B162" s="390" t="s">
        <v>143</v>
      </c>
      <c r="C162" s="391">
        <v>124</v>
      </c>
      <c r="D162" s="392">
        <v>88</v>
      </c>
      <c r="E162" s="392">
        <v>84</v>
      </c>
      <c r="F162" s="392">
        <v>20</v>
      </c>
      <c r="G162" s="392">
        <v>49</v>
      </c>
      <c r="H162" s="393">
        <v>365</v>
      </c>
      <c r="I162" s="109"/>
      <c r="J162" s="109"/>
      <c r="K162" s="109"/>
      <c r="L162" s="109"/>
      <c r="M162" s="109"/>
      <c r="N162" s="109"/>
      <c r="O162" s="109"/>
      <c r="P162" s="386"/>
      <c r="Q162" s="139"/>
    </row>
    <row r="163" spans="1:17" ht="6" customHeight="1">
      <c r="A163" s="397" t="s">
        <v>30</v>
      </c>
      <c r="B163" s="398"/>
      <c r="C163" s="399"/>
      <c r="D163" s="400"/>
      <c r="E163" s="400"/>
      <c r="F163" s="400"/>
      <c r="G163" s="400"/>
      <c r="H163" s="401"/>
      <c r="I163" s="109"/>
      <c r="J163" s="109"/>
      <c r="K163" s="109"/>
      <c r="L163" s="109"/>
      <c r="M163" s="109"/>
      <c r="N163" s="109"/>
      <c r="O163" s="109"/>
      <c r="P163" s="386"/>
      <c r="Q163" s="139"/>
    </row>
    <row r="164" spans="1:16" ht="12.75">
      <c r="A164" s="202" t="s">
        <v>16</v>
      </c>
      <c r="B164" s="107"/>
      <c r="C164" s="107"/>
      <c r="D164" s="107"/>
      <c r="E164" s="107"/>
      <c r="F164" s="107"/>
      <c r="G164" s="107"/>
      <c r="H164" s="108"/>
      <c r="I164" s="109"/>
      <c r="J164" s="113"/>
      <c r="K164" s="113"/>
      <c r="L164" s="113"/>
      <c r="M164" s="113"/>
      <c r="N164" s="113"/>
      <c r="O164" s="113"/>
      <c r="P164" s="116"/>
    </row>
    <row r="165" spans="1:16" ht="12.75">
      <c r="A165" s="376" t="s">
        <v>17</v>
      </c>
      <c r="B165" s="377"/>
      <c r="C165" s="113"/>
      <c r="D165" s="113"/>
      <c r="E165" s="113"/>
      <c r="F165" s="113"/>
      <c r="G165" s="113"/>
      <c r="H165" s="114"/>
      <c r="I165" s="109"/>
      <c r="J165" s="115"/>
      <c r="K165" s="115"/>
      <c r="L165" s="115"/>
      <c r="M165" s="115"/>
      <c r="N165" s="113"/>
      <c r="O165" s="113"/>
      <c r="P165" s="116"/>
    </row>
    <row r="166" spans="1:16" ht="12.75">
      <c r="A166" s="204" t="s">
        <v>335</v>
      </c>
      <c r="B166" s="377"/>
      <c r="C166" s="113"/>
      <c r="D166" s="113"/>
      <c r="E166" s="113"/>
      <c r="F166" s="113"/>
      <c r="G166" s="113"/>
      <c r="H166" s="114"/>
      <c r="I166" s="109"/>
      <c r="J166" s="113"/>
      <c r="K166" s="113"/>
      <c r="L166" s="113"/>
      <c r="M166" s="113"/>
      <c r="N166" s="113"/>
      <c r="O166" s="113"/>
      <c r="P166" s="116"/>
    </row>
    <row r="167" spans="1:16" ht="12.75">
      <c r="A167" s="378" t="s">
        <v>14</v>
      </c>
      <c r="B167" s="379"/>
      <c r="C167" s="119"/>
      <c r="D167" s="119"/>
      <c r="E167" s="119"/>
      <c r="F167" s="119"/>
      <c r="G167" s="119"/>
      <c r="H167" s="120"/>
      <c r="I167" s="109"/>
      <c r="J167" s="113"/>
      <c r="K167" s="113"/>
      <c r="L167" s="113"/>
      <c r="M167" s="113"/>
      <c r="N167" s="113"/>
      <c r="O167" s="113"/>
      <c r="P167" s="121"/>
    </row>
    <row r="168" spans="1:16" ht="4.5" customHeight="1">
      <c r="A168" s="342"/>
      <c r="B168" s="108"/>
      <c r="C168" s="208"/>
      <c r="D168" s="107"/>
      <c r="E168" s="107"/>
      <c r="F168" s="107"/>
      <c r="G168" s="107"/>
      <c r="H168" s="108"/>
      <c r="I168" s="109"/>
      <c r="J168" s="113"/>
      <c r="K168" s="113"/>
      <c r="L168" s="113"/>
      <c r="M168" s="113"/>
      <c r="N168" s="113"/>
      <c r="O168" s="113"/>
      <c r="P168" s="126"/>
    </row>
    <row r="169" spans="1:16" ht="14.25" customHeight="1">
      <c r="A169" s="209" t="s">
        <v>178</v>
      </c>
      <c r="B169" s="210"/>
      <c r="C169" s="211" t="s">
        <v>94</v>
      </c>
      <c r="D169" s="212" t="s">
        <v>95</v>
      </c>
      <c r="E169" s="212" t="s">
        <v>96</v>
      </c>
      <c r="F169" s="212" t="s">
        <v>97</v>
      </c>
      <c r="G169" s="212" t="s">
        <v>98</v>
      </c>
      <c r="H169" s="213" t="s">
        <v>38</v>
      </c>
      <c r="I169" s="109"/>
      <c r="J169" s="130"/>
      <c r="K169" s="130"/>
      <c r="L169" s="130"/>
      <c r="M169" s="130"/>
      <c r="N169" s="130"/>
      <c r="O169" s="130"/>
      <c r="P169" s="131"/>
    </row>
    <row r="170" spans="1:17" ht="12.75">
      <c r="A170" s="395" t="s">
        <v>351</v>
      </c>
      <c r="B170" s="385" t="s">
        <v>392</v>
      </c>
      <c r="C170" s="362"/>
      <c r="D170" s="362"/>
      <c r="E170" s="362"/>
      <c r="F170" s="362"/>
      <c r="G170" s="362"/>
      <c r="H170" s="363"/>
      <c r="I170" s="109"/>
      <c r="J170" s="109"/>
      <c r="K170" s="109"/>
      <c r="L170" s="109"/>
      <c r="M170" s="109"/>
      <c r="N170" s="109"/>
      <c r="O170" s="109"/>
      <c r="P170" s="109"/>
      <c r="Q170" s="139"/>
    </row>
    <row r="171" spans="1:17" ht="12.75">
      <c r="A171" s="388"/>
      <c r="B171" s="385" t="s">
        <v>386</v>
      </c>
      <c r="C171" s="366">
        <v>0.3821138211382114</v>
      </c>
      <c r="D171" s="366">
        <v>0.3218390804597701</v>
      </c>
      <c r="E171" s="366">
        <v>0.34523809523809523</v>
      </c>
      <c r="F171" s="366">
        <v>0.35</v>
      </c>
      <c r="G171" s="366">
        <v>0.2916666666666667</v>
      </c>
      <c r="H171" s="367">
        <v>0.3453038674033149</v>
      </c>
      <c r="I171" s="109"/>
      <c r="J171" s="109"/>
      <c r="K171" s="109"/>
      <c r="L171" s="109"/>
      <c r="M171" s="109"/>
      <c r="N171" s="109"/>
      <c r="O171" s="109"/>
      <c r="P171" s="387"/>
      <c r="Q171" s="139"/>
    </row>
    <row r="172" spans="1:17" ht="12.75">
      <c r="A172" s="388"/>
      <c r="B172" s="385" t="s">
        <v>387</v>
      </c>
      <c r="C172" s="366">
        <v>0.4146341463414634</v>
      </c>
      <c r="D172" s="366">
        <v>0.4827586206896552</v>
      </c>
      <c r="E172" s="366">
        <v>0.4523809523809524</v>
      </c>
      <c r="F172" s="366">
        <v>0.45</v>
      </c>
      <c r="G172" s="366">
        <v>0.4375</v>
      </c>
      <c r="H172" s="367">
        <v>0.4447513812154696</v>
      </c>
      <c r="I172" s="109"/>
      <c r="J172" s="109"/>
      <c r="K172" s="109"/>
      <c r="L172" s="109"/>
      <c r="M172" s="109"/>
      <c r="N172" s="109"/>
      <c r="O172" s="109"/>
      <c r="P172" s="387"/>
      <c r="Q172" s="139"/>
    </row>
    <row r="173" spans="1:17" ht="12.75">
      <c r="A173" s="388"/>
      <c r="B173" s="385" t="s">
        <v>388</v>
      </c>
      <c r="C173" s="366">
        <v>0.2032520325203252</v>
      </c>
      <c r="D173" s="366">
        <v>0.19540229885057472</v>
      </c>
      <c r="E173" s="366">
        <v>0.20238095238095238</v>
      </c>
      <c r="F173" s="366">
        <v>0.2</v>
      </c>
      <c r="G173" s="366">
        <v>0.2708333333333333</v>
      </c>
      <c r="H173" s="367">
        <v>0.20994475138121546</v>
      </c>
      <c r="I173" s="109"/>
      <c r="J173" s="109"/>
      <c r="K173" s="109"/>
      <c r="L173" s="109"/>
      <c r="M173" s="109"/>
      <c r="N173" s="109"/>
      <c r="O173" s="109"/>
      <c r="P173" s="387"/>
      <c r="Q173" s="139"/>
    </row>
    <row r="174" spans="1:17" ht="12.75">
      <c r="A174" s="389"/>
      <c r="B174" s="390" t="s">
        <v>143</v>
      </c>
      <c r="C174" s="391">
        <v>123</v>
      </c>
      <c r="D174" s="392">
        <v>87</v>
      </c>
      <c r="E174" s="392">
        <v>84</v>
      </c>
      <c r="F174" s="392">
        <v>20</v>
      </c>
      <c r="G174" s="392">
        <v>48</v>
      </c>
      <c r="H174" s="393">
        <v>362</v>
      </c>
      <c r="I174" s="109"/>
      <c r="J174" s="109"/>
      <c r="K174" s="109"/>
      <c r="L174" s="109"/>
      <c r="M174" s="109"/>
      <c r="N174" s="109"/>
      <c r="O174" s="109"/>
      <c r="P174" s="386"/>
      <c r="Q174" s="139"/>
    </row>
    <row r="175" spans="1:17" ht="12.75">
      <c r="A175" s="395" t="s">
        <v>353</v>
      </c>
      <c r="B175" s="385" t="s">
        <v>393</v>
      </c>
      <c r="C175" s="362"/>
      <c r="D175" s="362"/>
      <c r="E175" s="362"/>
      <c r="F175" s="362"/>
      <c r="G175" s="362"/>
      <c r="H175" s="363"/>
      <c r="I175" s="109"/>
      <c r="J175" s="109"/>
      <c r="K175" s="109"/>
      <c r="L175" s="109"/>
      <c r="M175" s="109"/>
      <c r="N175" s="109"/>
      <c r="O175" s="109"/>
      <c r="P175" s="109"/>
      <c r="Q175" s="139"/>
    </row>
    <row r="176" spans="1:17" ht="12.75">
      <c r="A176" s="388"/>
      <c r="B176" s="385" t="s">
        <v>386</v>
      </c>
      <c r="C176" s="366">
        <v>0.08943089430894309</v>
      </c>
      <c r="D176" s="366">
        <v>0.056818181818181816</v>
      </c>
      <c r="E176" s="366">
        <v>0.11904761904761904</v>
      </c>
      <c r="F176" s="366">
        <v>0.05</v>
      </c>
      <c r="G176" s="366">
        <v>0.16666666666666666</v>
      </c>
      <c r="H176" s="367">
        <v>0.09641873278236915</v>
      </c>
      <c r="I176" s="109"/>
      <c r="J176" s="109"/>
      <c r="K176" s="109"/>
      <c r="L176" s="109"/>
      <c r="M176" s="109"/>
      <c r="N176" s="109"/>
      <c r="O176" s="109"/>
      <c r="P176" s="387"/>
      <c r="Q176" s="139"/>
    </row>
    <row r="177" spans="1:17" ht="12.75">
      <c r="A177" s="388"/>
      <c r="B177" s="385" t="s">
        <v>387</v>
      </c>
      <c r="C177" s="366">
        <v>0.21138211382113822</v>
      </c>
      <c r="D177" s="366">
        <v>0.18181818181818182</v>
      </c>
      <c r="E177" s="366">
        <v>0.19047619047619047</v>
      </c>
      <c r="F177" s="366">
        <v>0.05</v>
      </c>
      <c r="G177" s="366">
        <v>0.1875</v>
      </c>
      <c r="H177" s="367">
        <v>0.18732782369146006</v>
      </c>
      <c r="I177" s="109"/>
      <c r="J177" s="109"/>
      <c r="K177" s="109"/>
      <c r="L177" s="109"/>
      <c r="M177" s="109"/>
      <c r="N177" s="109"/>
      <c r="O177" s="109"/>
      <c r="P177" s="387"/>
      <c r="Q177" s="139"/>
    </row>
    <row r="178" spans="1:17" ht="12.75">
      <c r="A178" s="388"/>
      <c r="B178" s="385" t="s">
        <v>388</v>
      </c>
      <c r="C178" s="366">
        <v>0.6991869918699187</v>
      </c>
      <c r="D178" s="366">
        <v>0.7613636363636364</v>
      </c>
      <c r="E178" s="366">
        <v>0.6904761904761905</v>
      </c>
      <c r="F178" s="366">
        <v>0.9</v>
      </c>
      <c r="G178" s="366">
        <v>0.6458333333333334</v>
      </c>
      <c r="H178" s="367">
        <v>0.7162534435261708</v>
      </c>
      <c r="I178" s="109"/>
      <c r="J178" s="109"/>
      <c r="K178" s="109"/>
      <c r="L178" s="109"/>
      <c r="M178" s="109"/>
      <c r="N178" s="109"/>
      <c r="O178" s="109"/>
      <c r="P178" s="387"/>
      <c r="Q178" s="139"/>
    </row>
    <row r="179" spans="1:17" ht="12.75">
      <c r="A179" s="389"/>
      <c r="B179" s="390" t="s">
        <v>143</v>
      </c>
      <c r="C179" s="391">
        <v>123</v>
      </c>
      <c r="D179" s="392">
        <v>88</v>
      </c>
      <c r="E179" s="392">
        <v>84</v>
      </c>
      <c r="F179" s="392">
        <v>20</v>
      </c>
      <c r="G179" s="392">
        <v>48</v>
      </c>
      <c r="H179" s="393">
        <v>363</v>
      </c>
      <c r="I179" s="109"/>
      <c r="J179" s="109"/>
      <c r="K179" s="109"/>
      <c r="L179" s="109"/>
      <c r="M179" s="109"/>
      <c r="N179" s="109"/>
      <c r="O179" s="109"/>
      <c r="P179" s="386"/>
      <c r="Q179" s="139"/>
    </row>
    <row r="180" spans="1:17" ht="12.75">
      <c r="A180" s="395" t="s">
        <v>355</v>
      </c>
      <c r="B180" s="385" t="s">
        <v>394</v>
      </c>
      <c r="C180" s="362"/>
      <c r="D180" s="362"/>
      <c r="E180" s="362"/>
      <c r="F180" s="362"/>
      <c r="G180" s="362"/>
      <c r="H180" s="363"/>
      <c r="I180" s="109"/>
      <c r="J180" s="109"/>
      <c r="K180" s="109"/>
      <c r="L180" s="109"/>
      <c r="M180" s="109"/>
      <c r="N180" s="109"/>
      <c r="O180" s="109"/>
      <c r="P180" s="109"/>
      <c r="Q180" s="139"/>
    </row>
    <row r="181" spans="1:17" ht="12.75">
      <c r="A181" s="388"/>
      <c r="B181" s="385" t="s">
        <v>386</v>
      </c>
      <c r="C181" s="366">
        <v>0.34146341463414637</v>
      </c>
      <c r="D181" s="366">
        <v>0.2159090909090909</v>
      </c>
      <c r="E181" s="366">
        <v>0.3333333333333333</v>
      </c>
      <c r="F181" s="366">
        <v>0.15</v>
      </c>
      <c r="G181" s="366">
        <v>0.3541666666666667</v>
      </c>
      <c r="H181" s="367">
        <v>0.3002754820936639</v>
      </c>
      <c r="I181" s="109"/>
      <c r="J181" s="109"/>
      <c r="K181" s="109"/>
      <c r="L181" s="109"/>
      <c r="M181" s="109"/>
      <c r="N181" s="109"/>
      <c r="O181" s="109"/>
      <c r="P181" s="387"/>
      <c r="Q181" s="139"/>
    </row>
    <row r="182" spans="1:17" ht="12.75">
      <c r="A182" s="388"/>
      <c r="B182" s="385" t="s">
        <v>387</v>
      </c>
      <c r="C182" s="366">
        <v>0.24390243902439024</v>
      </c>
      <c r="D182" s="366">
        <v>0.3522727272727273</v>
      </c>
      <c r="E182" s="366">
        <v>0.35714285714285715</v>
      </c>
      <c r="F182" s="366">
        <v>0.35</v>
      </c>
      <c r="G182" s="366">
        <v>0.2708333333333333</v>
      </c>
      <c r="H182" s="367">
        <v>0.30578512396694213</v>
      </c>
      <c r="I182" s="109"/>
      <c r="J182" s="109"/>
      <c r="K182" s="109"/>
      <c r="L182" s="109"/>
      <c r="M182" s="109"/>
      <c r="N182" s="109"/>
      <c r="O182" s="109"/>
      <c r="P182" s="387"/>
      <c r="Q182" s="139"/>
    </row>
    <row r="183" spans="1:17" ht="12.75">
      <c r="A183" s="388"/>
      <c r="B183" s="385" t="s">
        <v>388</v>
      </c>
      <c r="C183" s="366">
        <v>0.4146341463414634</v>
      </c>
      <c r="D183" s="366">
        <v>0.4318181818181818</v>
      </c>
      <c r="E183" s="366">
        <v>0.30952380952380953</v>
      </c>
      <c r="F183" s="366">
        <v>0.5</v>
      </c>
      <c r="G183" s="366">
        <v>0.375</v>
      </c>
      <c r="H183" s="367">
        <v>0.3939393939393939</v>
      </c>
      <c r="I183" s="109"/>
      <c r="J183" s="109"/>
      <c r="K183" s="109"/>
      <c r="L183" s="109"/>
      <c r="M183" s="109"/>
      <c r="N183" s="109"/>
      <c r="O183" s="109"/>
      <c r="P183" s="387"/>
      <c r="Q183" s="139"/>
    </row>
    <row r="184" spans="1:17" ht="12.75">
      <c r="A184" s="389"/>
      <c r="B184" s="390" t="s">
        <v>143</v>
      </c>
      <c r="C184" s="391">
        <v>123</v>
      </c>
      <c r="D184" s="392">
        <v>88</v>
      </c>
      <c r="E184" s="392">
        <v>84</v>
      </c>
      <c r="F184" s="392">
        <v>20</v>
      </c>
      <c r="G184" s="392">
        <v>48</v>
      </c>
      <c r="H184" s="393">
        <v>363</v>
      </c>
      <c r="I184" s="109"/>
      <c r="J184" s="109"/>
      <c r="K184" s="109"/>
      <c r="L184" s="109"/>
      <c r="M184" s="109"/>
      <c r="N184" s="109"/>
      <c r="O184" s="109"/>
      <c r="P184" s="386"/>
      <c r="Q184" s="139"/>
    </row>
    <row r="185" spans="1:17" ht="12.75">
      <c r="A185" s="395" t="s">
        <v>357</v>
      </c>
      <c r="B185" s="385" t="s">
        <v>395</v>
      </c>
      <c r="C185" s="362"/>
      <c r="D185" s="362"/>
      <c r="E185" s="362"/>
      <c r="F185" s="362"/>
      <c r="G185" s="362"/>
      <c r="H185" s="363"/>
      <c r="I185" s="109"/>
      <c r="J185" s="109"/>
      <c r="K185" s="109"/>
      <c r="L185" s="109"/>
      <c r="M185" s="109"/>
      <c r="N185" s="109"/>
      <c r="O185" s="109"/>
      <c r="P185" s="109"/>
      <c r="Q185" s="139"/>
    </row>
    <row r="186" spans="1:17" ht="12.75">
      <c r="A186" s="388"/>
      <c r="B186" s="385" t="s">
        <v>386</v>
      </c>
      <c r="C186" s="366">
        <v>0.21951219512195122</v>
      </c>
      <c r="D186" s="366">
        <v>0.10227272727272728</v>
      </c>
      <c r="E186" s="366">
        <v>0.26506024096385544</v>
      </c>
      <c r="F186" s="366">
        <v>0.05</v>
      </c>
      <c r="G186" s="366">
        <v>0.10416666666666667</v>
      </c>
      <c r="H186" s="367">
        <v>0.17679558011049723</v>
      </c>
      <c r="I186" s="109"/>
      <c r="J186" s="109"/>
      <c r="K186" s="109"/>
      <c r="L186" s="109"/>
      <c r="M186" s="109"/>
      <c r="N186" s="109"/>
      <c r="O186" s="109"/>
      <c r="P186" s="387"/>
      <c r="Q186" s="139"/>
    </row>
    <row r="187" spans="1:17" ht="12.75">
      <c r="A187" s="388"/>
      <c r="B187" s="385" t="s">
        <v>387</v>
      </c>
      <c r="C187" s="366">
        <v>0.2845528455284553</v>
      </c>
      <c r="D187" s="366">
        <v>0.2840909090909091</v>
      </c>
      <c r="E187" s="366">
        <v>0.37349397590361444</v>
      </c>
      <c r="F187" s="366">
        <v>0.2</v>
      </c>
      <c r="G187" s="366">
        <v>0.3958333333333333</v>
      </c>
      <c r="H187" s="367">
        <v>0.3149171270718232</v>
      </c>
      <c r="I187" s="109"/>
      <c r="J187" s="109"/>
      <c r="K187" s="109"/>
      <c r="L187" s="109"/>
      <c r="M187" s="109"/>
      <c r="N187" s="109"/>
      <c r="O187" s="109"/>
      <c r="P187" s="387"/>
      <c r="Q187" s="139"/>
    </row>
    <row r="188" spans="1:17" ht="12.75">
      <c r="A188" s="388"/>
      <c r="B188" s="385" t="s">
        <v>388</v>
      </c>
      <c r="C188" s="366">
        <v>0.4959349593495935</v>
      </c>
      <c r="D188" s="366">
        <v>0.6136363636363636</v>
      </c>
      <c r="E188" s="366">
        <v>0.3614457831325301</v>
      </c>
      <c r="F188" s="366">
        <v>0.75</v>
      </c>
      <c r="G188" s="366">
        <v>0.5</v>
      </c>
      <c r="H188" s="367">
        <v>0.5082872928176796</v>
      </c>
      <c r="I188" s="109"/>
      <c r="J188" s="109"/>
      <c r="K188" s="109"/>
      <c r="L188" s="109"/>
      <c r="M188" s="109"/>
      <c r="N188" s="109"/>
      <c r="O188" s="109"/>
      <c r="P188" s="387"/>
      <c r="Q188" s="139"/>
    </row>
    <row r="189" spans="1:17" ht="12.75">
      <c r="A189" s="404"/>
      <c r="B189" s="402" t="s">
        <v>143</v>
      </c>
      <c r="C189" s="242">
        <v>123</v>
      </c>
      <c r="D189" s="242">
        <v>88</v>
      </c>
      <c r="E189" s="242">
        <v>83</v>
      </c>
      <c r="F189" s="242">
        <v>20</v>
      </c>
      <c r="G189" s="242">
        <v>48</v>
      </c>
      <c r="H189" s="240">
        <v>362</v>
      </c>
      <c r="I189" s="109"/>
      <c r="J189" s="109"/>
      <c r="K189" s="109"/>
      <c r="L189" s="109"/>
      <c r="M189" s="109"/>
      <c r="N189" s="109"/>
      <c r="O189" s="109"/>
      <c r="P189" s="386"/>
      <c r="Q189" s="139"/>
    </row>
    <row r="190" spans="1:17" ht="12.75">
      <c r="A190" s="395" t="s">
        <v>359</v>
      </c>
      <c r="B190" s="385" t="s">
        <v>396</v>
      </c>
      <c r="C190" s="362"/>
      <c r="D190" s="362"/>
      <c r="E190" s="362"/>
      <c r="F190" s="362"/>
      <c r="G190" s="362"/>
      <c r="H190" s="363"/>
      <c r="I190" s="109"/>
      <c r="J190" s="109"/>
      <c r="K190" s="109"/>
      <c r="L190" s="109"/>
      <c r="M190" s="109"/>
      <c r="N190" s="109"/>
      <c r="O190" s="109"/>
      <c r="P190" s="109"/>
      <c r="Q190" s="139"/>
    </row>
    <row r="191" spans="1:17" ht="12.75">
      <c r="A191" s="388"/>
      <c r="B191" s="385" t="s">
        <v>386</v>
      </c>
      <c r="C191" s="366">
        <v>0.5967741935483871</v>
      </c>
      <c r="D191" s="366">
        <v>0.5113636363636364</v>
      </c>
      <c r="E191" s="366">
        <v>0.7228915662650602</v>
      </c>
      <c r="F191" s="366">
        <v>0.35</v>
      </c>
      <c r="G191" s="366">
        <v>0.5510204081632653</v>
      </c>
      <c r="H191" s="367">
        <v>0.5851648351648352</v>
      </c>
      <c r="I191" s="109"/>
      <c r="J191" s="109"/>
      <c r="K191" s="109"/>
      <c r="L191" s="109"/>
      <c r="M191" s="109"/>
      <c r="N191" s="109"/>
      <c r="O191" s="109"/>
      <c r="P191" s="387"/>
      <c r="Q191" s="139"/>
    </row>
    <row r="192" spans="1:17" ht="12.75">
      <c r="A192" s="388"/>
      <c r="B192" s="385" t="s">
        <v>387</v>
      </c>
      <c r="C192" s="366">
        <v>0.2903225806451613</v>
      </c>
      <c r="D192" s="366">
        <v>0.42045454545454547</v>
      </c>
      <c r="E192" s="366">
        <v>0.21686746987951808</v>
      </c>
      <c r="F192" s="366">
        <v>0.45</v>
      </c>
      <c r="G192" s="366">
        <v>0.32653061224489793</v>
      </c>
      <c r="H192" s="367">
        <v>0.31868131868131866</v>
      </c>
      <c r="I192" s="109"/>
      <c r="J192" s="109"/>
      <c r="K192" s="109"/>
      <c r="L192" s="109"/>
      <c r="M192" s="109"/>
      <c r="N192" s="109"/>
      <c r="O192" s="109"/>
      <c r="P192" s="387"/>
      <c r="Q192" s="139"/>
    </row>
    <row r="193" spans="1:17" ht="12.75">
      <c r="A193" s="388"/>
      <c r="B193" s="385" t="s">
        <v>388</v>
      </c>
      <c r="C193" s="366">
        <v>0.11290322580645161</v>
      </c>
      <c r="D193" s="366">
        <v>0.06818181818181818</v>
      </c>
      <c r="E193" s="366">
        <v>0.060240963855421686</v>
      </c>
      <c r="F193" s="366">
        <v>0.2</v>
      </c>
      <c r="G193" s="366">
        <v>0.12244897959183673</v>
      </c>
      <c r="H193" s="367">
        <v>0.09615384615384616</v>
      </c>
      <c r="I193" s="109"/>
      <c r="J193" s="109"/>
      <c r="K193" s="109"/>
      <c r="L193" s="109"/>
      <c r="M193" s="109"/>
      <c r="N193" s="109"/>
      <c r="O193" s="109"/>
      <c r="P193" s="387"/>
      <c r="Q193" s="139"/>
    </row>
    <row r="194" spans="1:17" ht="12.75">
      <c r="A194" s="404"/>
      <c r="B194" s="402" t="s">
        <v>143</v>
      </c>
      <c r="C194" s="242">
        <v>124</v>
      </c>
      <c r="D194" s="242">
        <v>88</v>
      </c>
      <c r="E194" s="242">
        <v>83</v>
      </c>
      <c r="F194" s="242">
        <v>20</v>
      </c>
      <c r="G194" s="242">
        <v>49</v>
      </c>
      <c r="H194" s="240">
        <v>364</v>
      </c>
      <c r="I194" s="109"/>
      <c r="J194" s="109"/>
      <c r="K194" s="109"/>
      <c r="L194" s="109"/>
      <c r="M194" s="109"/>
      <c r="N194" s="109"/>
      <c r="O194" s="109"/>
      <c r="P194" s="386"/>
      <c r="Q194" s="139"/>
    </row>
    <row r="195" spans="1:17" ht="12.75">
      <c r="A195" s="403" t="s">
        <v>397</v>
      </c>
      <c r="B195" s="383" t="s">
        <v>398</v>
      </c>
      <c r="C195" s="362"/>
      <c r="D195" s="362"/>
      <c r="E195" s="362"/>
      <c r="F195" s="362"/>
      <c r="G195" s="362"/>
      <c r="H195" s="363"/>
      <c r="I195" s="109"/>
      <c r="J195" s="109"/>
      <c r="K195" s="109"/>
      <c r="L195" s="109"/>
      <c r="M195" s="109"/>
      <c r="N195" s="109"/>
      <c r="O195" s="109"/>
      <c r="P195" s="109"/>
      <c r="Q195" s="139"/>
    </row>
    <row r="196" spans="1:17" ht="10.5" customHeight="1">
      <c r="A196" s="384" t="s">
        <v>337</v>
      </c>
      <c r="B196" s="385" t="s">
        <v>399</v>
      </c>
      <c r="C196" s="366"/>
      <c r="D196" s="366"/>
      <c r="E196" s="366"/>
      <c r="F196" s="366"/>
      <c r="G196" s="366"/>
      <c r="H196" s="367"/>
      <c r="I196" s="109"/>
      <c r="J196" s="109"/>
      <c r="K196" s="109"/>
      <c r="L196" s="109"/>
      <c r="M196" s="109"/>
      <c r="N196" s="109"/>
      <c r="O196" s="109"/>
      <c r="P196" s="387"/>
      <c r="Q196" s="139"/>
    </row>
    <row r="197" spans="1:17" ht="10.5" customHeight="1">
      <c r="A197" s="388"/>
      <c r="B197" s="385" t="s">
        <v>400</v>
      </c>
      <c r="C197" s="366">
        <v>0.18548387096774194</v>
      </c>
      <c r="D197" s="366">
        <v>0.2840909090909091</v>
      </c>
      <c r="E197" s="366">
        <v>0.2441860465116279</v>
      </c>
      <c r="F197" s="366">
        <v>0.25</v>
      </c>
      <c r="G197" s="366">
        <v>0.2653061224489796</v>
      </c>
      <c r="H197" s="367">
        <v>0.23705722070844687</v>
      </c>
      <c r="I197" s="109"/>
      <c r="J197" s="109"/>
      <c r="K197" s="109"/>
      <c r="L197" s="109"/>
      <c r="M197" s="109"/>
      <c r="N197" s="109"/>
      <c r="O197" s="109"/>
      <c r="P197" s="387"/>
      <c r="Q197" s="139"/>
    </row>
    <row r="198" spans="1:17" ht="10.5" customHeight="1">
      <c r="A198" s="407"/>
      <c r="B198" s="390" t="s">
        <v>143</v>
      </c>
      <c r="C198" s="408">
        <v>23</v>
      </c>
      <c r="D198" s="408">
        <v>25</v>
      </c>
      <c r="E198" s="408">
        <v>21</v>
      </c>
      <c r="F198" s="408">
        <v>5</v>
      </c>
      <c r="G198" s="408">
        <v>13</v>
      </c>
      <c r="H198" s="409">
        <v>87</v>
      </c>
      <c r="I198" s="109"/>
      <c r="J198" s="113"/>
      <c r="K198" s="113"/>
      <c r="L198" s="113"/>
      <c r="M198" s="113"/>
      <c r="N198" s="113"/>
      <c r="O198" s="109"/>
      <c r="P198" s="387"/>
      <c r="Q198" s="139"/>
    </row>
    <row r="199" spans="1:17" ht="10.5" customHeight="1">
      <c r="A199" s="384" t="s">
        <v>344</v>
      </c>
      <c r="B199" s="385" t="s">
        <v>401</v>
      </c>
      <c r="C199" s="366"/>
      <c r="D199" s="366"/>
      <c r="E199" s="366"/>
      <c r="F199" s="366"/>
      <c r="G199" s="366"/>
      <c r="H199" s="367"/>
      <c r="I199" s="109"/>
      <c r="J199" s="109"/>
      <c r="K199" s="109"/>
      <c r="L199" s="109"/>
      <c r="M199" s="109"/>
      <c r="N199" s="109"/>
      <c r="O199" s="109"/>
      <c r="P199" s="387"/>
      <c r="Q199" s="139"/>
    </row>
    <row r="200" spans="1:17" ht="10.5" customHeight="1">
      <c r="A200" s="388"/>
      <c r="B200" s="385" t="s">
        <v>400</v>
      </c>
      <c r="C200" s="366">
        <v>0.5080645161290323</v>
      </c>
      <c r="D200" s="366">
        <v>0.19318181818181818</v>
      </c>
      <c r="E200" s="366">
        <v>0.4186046511627907</v>
      </c>
      <c r="F200" s="366">
        <v>0.2</v>
      </c>
      <c r="G200" s="366">
        <v>0.3469387755102041</v>
      </c>
      <c r="H200" s="367">
        <v>0.37329700272479566</v>
      </c>
      <c r="I200" s="109"/>
      <c r="J200" s="109"/>
      <c r="K200" s="109"/>
      <c r="L200" s="109"/>
      <c r="M200" s="109"/>
      <c r="N200" s="109"/>
      <c r="O200" s="109"/>
      <c r="P200" s="117"/>
      <c r="Q200" s="139"/>
    </row>
    <row r="201" spans="1:17" ht="10.5" customHeight="1">
      <c r="A201" s="407"/>
      <c r="B201" s="390" t="s">
        <v>143</v>
      </c>
      <c r="C201" s="408">
        <v>63</v>
      </c>
      <c r="D201" s="408">
        <v>17</v>
      </c>
      <c r="E201" s="408">
        <v>36</v>
      </c>
      <c r="F201" s="408">
        <v>4</v>
      </c>
      <c r="G201" s="408">
        <v>17</v>
      </c>
      <c r="H201" s="409">
        <v>137</v>
      </c>
      <c r="I201" s="109"/>
      <c r="J201" s="113"/>
      <c r="K201" s="113"/>
      <c r="L201" s="113"/>
      <c r="M201" s="113"/>
      <c r="N201" s="113"/>
      <c r="O201" s="109"/>
      <c r="P201" s="387"/>
      <c r="Q201" s="139"/>
    </row>
    <row r="202" spans="1:17" ht="10.5" customHeight="1">
      <c r="A202" s="384" t="s">
        <v>346</v>
      </c>
      <c r="B202" s="385" t="s">
        <v>402</v>
      </c>
      <c r="C202" s="366"/>
      <c r="D202" s="366"/>
      <c r="E202" s="366"/>
      <c r="F202" s="366"/>
      <c r="G202" s="366"/>
      <c r="H202" s="367"/>
      <c r="I202" s="109"/>
      <c r="J202" s="109"/>
      <c r="K202" s="109"/>
      <c r="L202" s="109"/>
      <c r="M202" s="109"/>
      <c r="N202" s="109"/>
      <c r="O202" s="109"/>
      <c r="P202" s="387"/>
      <c r="Q202" s="139"/>
    </row>
    <row r="203" spans="1:17" ht="10.5" customHeight="1">
      <c r="A203" s="388"/>
      <c r="B203" s="385" t="s">
        <v>400</v>
      </c>
      <c r="C203" s="366">
        <v>0.20967741935483872</v>
      </c>
      <c r="D203" s="366">
        <v>0.17045454545454544</v>
      </c>
      <c r="E203" s="366">
        <v>0.1511627906976744</v>
      </c>
      <c r="F203" s="366">
        <v>0.05</v>
      </c>
      <c r="G203" s="366">
        <v>0.14285714285714285</v>
      </c>
      <c r="H203" s="367">
        <v>0.16893732970027248</v>
      </c>
      <c r="I203" s="109"/>
      <c r="J203" s="109"/>
      <c r="K203" s="109"/>
      <c r="L203" s="109"/>
      <c r="M203" s="109"/>
      <c r="N203" s="109"/>
      <c r="O203" s="109"/>
      <c r="P203" s="117"/>
      <c r="Q203" s="139"/>
    </row>
    <row r="204" spans="1:17" ht="10.5" customHeight="1">
      <c r="A204" s="407"/>
      <c r="B204" s="390" t="s">
        <v>143</v>
      </c>
      <c r="C204" s="408">
        <v>26</v>
      </c>
      <c r="D204" s="408">
        <v>15</v>
      </c>
      <c r="E204" s="408">
        <v>13</v>
      </c>
      <c r="F204" s="408">
        <v>1</v>
      </c>
      <c r="G204" s="408">
        <v>7</v>
      </c>
      <c r="H204" s="409">
        <v>62</v>
      </c>
      <c r="I204" s="109"/>
      <c r="J204" s="113"/>
      <c r="K204" s="113"/>
      <c r="L204" s="113"/>
      <c r="M204" s="113"/>
      <c r="N204" s="113"/>
      <c r="O204" s="109"/>
      <c r="P204" s="387"/>
      <c r="Q204" s="139"/>
    </row>
    <row r="205" spans="1:17" ht="10.5" customHeight="1">
      <c r="A205" s="384" t="s">
        <v>349</v>
      </c>
      <c r="B205" s="385" t="s">
        <v>403</v>
      </c>
      <c r="C205" s="366"/>
      <c r="D205" s="366"/>
      <c r="E205" s="366"/>
      <c r="F205" s="366"/>
      <c r="G205" s="366"/>
      <c r="H205" s="367"/>
      <c r="I205" s="109"/>
      <c r="J205" s="109"/>
      <c r="K205" s="109"/>
      <c r="L205" s="109"/>
      <c r="M205" s="109"/>
      <c r="N205" s="109"/>
      <c r="O205" s="109"/>
      <c r="P205" s="387"/>
      <c r="Q205" s="139"/>
    </row>
    <row r="206" spans="1:17" ht="10.5" customHeight="1">
      <c r="A206" s="388"/>
      <c r="B206" s="385" t="s">
        <v>400</v>
      </c>
      <c r="C206" s="366">
        <v>0.4435483870967742</v>
      </c>
      <c r="D206" s="366">
        <v>0.5909090909090909</v>
      </c>
      <c r="E206" s="366">
        <v>0.46511627906976744</v>
      </c>
      <c r="F206" s="366">
        <v>0.65</v>
      </c>
      <c r="G206" s="366">
        <v>0.40816326530612246</v>
      </c>
      <c r="H206" s="367">
        <v>0.4904632152588556</v>
      </c>
      <c r="I206" s="109"/>
      <c r="J206" s="109"/>
      <c r="K206" s="109"/>
      <c r="L206" s="109"/>
      <c r="M206" s="109"/>
      <c r="N206" s="109"/>
      <c r="O206" s="109"/>
      <c r="P206" s="117"/>
      <c r="Q206" s="139"/>
    </row>
    <row r="207" spans="1:17" ht="10.5" customHeight="1">
      <c r="A207" s="407"/>
      <c r="B207" s="390" t="s">
        <v>143</v>
      </c>
      <c r="C207" s="408">
        <v>55</v>
      </c>
      <c r="D207" s="408">
        <v>52</v>
      </c>
      <c r="E207" s="408">
        <v>40</v>
      </c>
      <c r="F207" s="408">
        <v>13</v>
      </c>
      <c r="G207" s="408">
        <v>20</v>
      </c>
      <c r="H207" s="409">
        <v>180</v>
      </c>
      <c r="I207" s="109"/>
      <c r="J207" s="113"/>
      <c r="K207" s="113"/>
      <c r="L207" s="113"/>
      <c r="M207" s="113"/>
      <c r="N207" s="113"/>
      <c r="O207" s="109"/>
      <c r="P207" s="387"/>
      <c r="Q207" s="139"/>
    </row>
    <row r="208" spans="1:17" ht="10.5" customHeight="1">
      <c r="A208" s="384" t="s">
        <v>351</v>
      </c>
      <c r="B208" s="385" t="s">
        <v>404</v>
      </c>
      <c r="C208" s="366"/>
      <c r="D208" s="366"/>
      <c r="E208" s="366"/>
      <c r="F208" s="366"/>
      <c r="G208" s="366"/>
      <c r="H208" s="367"/>
      <c r="I208" s="109"/>
      <c r="J208" s="109"/>
      <c r="K208" s="109"/>
      <c r="L208" s="109"/>
      <c r="M208" s="109"/>
      <c r="N208" s="109"/>
      <c r="O208" s="109"/>
      <c r="P208" s="387"/>
      <c r="Q208" s="139"/>
    </row>
    <row r="209" spans="1:17" ht="10.5" customHeight="1">
      <c r="A209" s="388"/>
      <c r="B209" s="385" t="s">
        <v>400</v>
      </c>
      <c r="C209" s="366">
        <v>0.5241935483870968</v>
      </c>
      <c r="D209" s="366">
        <v>0.38636363636363635</v>
      </c>
      <c r="E209" s="366">
        <v>0.6162790697674418</v>
      </c>
      <c r="F209" s="366">
        <v>0.45</v>
      </c>
      <c r="G209" s="366">
        <v>0.8367346938775511</v>
      </c>
      <c r="H209" s="367">
        <v>0.5504087193460491</v>
      </c>
      <c r="I209" s="109"/>
      <c r="J209" s="109"/>
      <c r="K209" s="109"/>
      <c r="L209" s="109"/>
      <c r="M209" s="109"/>
      <c r="N209" s="109"/>
      <c r="O209" s="109"/>
      <c r="P209" s="117"/>
      <c r="Q209" s="139"/>
    </row>
    <row r="210" spans="1:17" ht="10.5" customHeight="1">
      <c r="A210" s="407"/>
      <c r="B210" s="390" t="s">
        <v>143</v>
      </c>
      <c r="C210" s="408">
        <v>65</v>
      </c>
      <c r="D210" s="408">
        <v>34</v>
      </c>
      <c r="E210" s="408">
        <v>53</v>
      </c>
      <c r="F210" s="408">
        <v>9</v>
      </c>
      <c r="G210" s="408">
        <v>41</v>
      </c>
      <c r="H210" s="409">
        <v>202</v>
      </c>
      <c r="I210" s="109"/>
      <c r="J210" s="113"/>
      <c r="K210" s="113"/>
      <c r="L210" s="113"/>
      <c r="M210" s="113"/>
      <c r="N210" s="113"/>
      <c r="O210" s="109"/>
      <c r="P210" s="387"/>
      <c r="Q210" s="139"/>
    </row>
    <row r="211" spans="1:17" ht="10.5" customHeight="1">
      <c r="A211" s="384" t="s">
        <v>353</v>
      </c>
      <c r="B211" s="385" t="s">
        <v>405</v>
      </c>
      <c r="C211" s="366"/>
      <c r="D211" s="366"/>
      <c r="E211" s="366"/>
      <c r="F211" s="366"/>
      <c r="G211" s="366"/>
      <c r="H211" s="367"/>
      <c r="I211" s="109"/>
      <c r="J211" s="109"/>
      <c r="K211" s="109"/>
      <c r="L211" s="109"/>
      <c r="M211" s="109"/>
      <c r="N211" s="109"/>
      <c r="O211" s="109"/>
      <c r="P211" s="387"/>
      <c r="Q211" s="139"/>
    </row>
    <row r="212" spans="1:17" ht="10.5" customHeight="1">
      <c r="A212" s="388"/>
      <c r="B212" s="385" t="s">
        <v>400</v>
      </c>
      <c r="C212" s="366">
        <v>0.6209677419354839</v>
      </c>
      <c r="D212" s="366">
        <v>0.7045454545454546</v>
      </c>
      <c r="E212" s="366">
        <v>0.5465116279069767</v>
      </c>
      <c r="F212" s="366">
        <v>0.7</v>
      </c>
      <c r="G212" s="366">
        <v>0.5714285714285714</v>
      </c>
      <c r="H212" s="367">
        <v>0.6212534059945504</v>
      </c>
      <c r="I212" s="109"/>
      <c r="J212" s="109"/>
      <c r="K212" s="109"/>
      <c r="L212" s="109"/>
      <c r="M212" s="109"/>
      <c r="N212" s="109"/>
      <c r="O212" s="109"/>
      <c r="P212" s="117"/>
      <c r="Q212" s="139"/>
    </row>
    <row r="213" spans="1:17" ht="10.5" customHeight="1">
      <c r="A213" s="407"/>
      <c r="B213" s="390" t="s">
        <v>143</v>
      </c>
      <c r="C213" s="408">
        <v>77</v>
      </c>
      <c r="D213" s="408">
        <v>62</v>
      </c>
      <c r="E213" s="408">
        <v>47</v>
      </c>
      <c r="F213" s="408">
        <v>14</v>
      </c>
      <c r="G213" s="408">
        <v>28</v>
      </c>
      <c r="H213" s="409">
        <v>228</v>
      </c>
      <c r="I213" s="109"/>
      <c r="J213" s="113"/>
      <c r="K213" s="113"/>
      <c r="L213" s="113"/>
      <c r="M213" s="113"/>
      <c r="N213" s="113"/>
      <c r="O213" s="109"/>
      <c r="P213" s="387"/>
      <c r="Q213" s="139"/>
    </row>
    <row r="214" spans="1:17" ht="10.5" customHeight="1">
      <c r="A214" s="384" t="s">
        <v>355</v>
      </c>
      <c r="B214" s="385" t="s">
        <v>406</v>
      </c>
      <c r="C214" s="366"/>
      <c r="D214" s="366"/>
      <c r="E214" s="366"/>
      <c r="F214" s="366"/>
      <c r="G214" s="366"/>
      <c r="H214" s="367"/>
      <c r="I214" s="109"/>
      <c r="J214" s="109"/>
      <c r="K214" s="109"/>
      <c r="L214" s="109"/>
      <c r="M214" s="109"/>
      <c r="N214" s="109"/>
      <c r="O214" s="109"/>
      <c r="P214" s="387"/>
      <c r="Q214" s="139"/>
    </row>
    <row r="215" spans="1:17" ht="10.5" customHeight="1">
      <c r="A215" s="388"/>
      <c r="B215" s="385" t="s">
        <v>400</v>
      </c>
      <c r="C215" s="366">
        <v>0.18548387096774194</v>
      </c>
      <c r="D215" s="366">
        <v>0.3977272727272727</v>
      </c>
      <c r="E215" s="366">
        <v>0.1511627906976744</v>
      </c>
      <c r="F215" s="366">
        <v>0.3</v>
      </c>
      <c r="G215" s="366">
        <v>0.14285714285714285</v>
      </c>
      <c r="H215" s="367">
        <v>0.22888283378746593</v>
      </c>
      <c r="I215" s="109"/>
      <c r="J215" s="109"/>
      <c r="K215" s="109"/>
      <c r="L215" s="109"/>
      <c r="M215" s="109"/>
      <c r="N215" s="109"/>
      <c r="O215" s="109"/>
      <c r="P215" s="117"/>
      <c r="Q215" s="139"/>
    </row>
    <row r="216" spans="1:17" ht="10.5" customHeight="1">
      <c r="A216" s="407"/>
      <c r="B216" s="390" t="s">
        <v>143</v>
      </c>
      <c r="C216" s="408">
        <v>23</v>
      </c>
      <c r="D216" s="408">
        <v>35</v>
      </c>
      <c r="E216" s="408">
        <v>13</v>
      </c>
      <c r="F216" s="408">
        <v>6</v>
      </c>
      <c r="G216" s="408">
        <v>7</v>
      </c>
      <c r="H216" s="409">
        <v>84</v>
      </c>
      <c r="I216" s="109"/>
      <c r="J216" s="113"/>
      <c r="K216" s="113"/>
      <c r="L216" s="113"/>
      <c r="M216" s="113"/>
      <c r="N216" s="113"/>
      <c r="O216" s="109"/>
      <c r="P216" s="387"/>
      <c r="Q216" s="139"/>
    </row>
    <row r="217" spans="1:17" ht="10.5" customHeight="1">
      <c r="A217" s="384" t="s">
        <v>357</v>
      </c>
      <c r="B217" s="385" t="s">
        <v>407</v>
      </c>
      <c r="C217" s="366"/>
      <c r="D217" s="366"/>
      <c r="E217" s="366"/>
      <c r="F217" s="366"/>
      <c r="G217" s="366"/>
      <c r="H217" s="367"/>
      <c r="I217" s="109"/>
      <c r="J217" s="109"/>
      <c r="K217" s="109"/>
      <c r="L217" s="109"/>
      <c r="M217" s="109"/>
      <c r="N217" s="109"/>
      <c r="O217" s="109"/>
      <c r="P217" s="387"/>
      <c r="Q217" s="139"/>
    </row>
    <row r="218" spans="1:17" ht="10.5" customHeight="1">
      <c r="A218" s="388"/>
      <c r="B218" s="385" t="s">
        <v>400</v>
      </c>
      <c r="C218" s="366">
        <v>0.1774193548387097</v>
      </c>
      <c r="D218" s="366">
        <v>0.11363636363636363</v>
      </c>
      <c r="E218" s="366">
        <v>0.23255813953488372</v>
      </c>
      <c r="F218" s="366">
        <v>0.25</v>
      </c>
      <c r="G218" s="366">
        <v>0.22448979591836735</v>
      </c>
      <c r="H218" s="367">
        <v>0.18528610354223432</v>
      </c>
      <c r="I218" s="109"/>
      <c r="J218" s="109"/>
      <c r="K218" s="109"/>
      <c r="L218" s="109"/>
      <c r="M218" s="109"/>
      <c r="N218" s="109"/>
      <c r="O218" s="109"/>
      <c r="P218" s="117"/>
      <c r="Q218" s="139"/>
    </row>
    <row r="219" spans="1:17" ht="10.5" customHeight="1">
      <c r="A219" s="407"/>
      <c r="B219" s="390" t="s">
        <v>143</v>
      </c>
      <c r="C219" s="408">
        <v>22</v>
      </c>
      <c r="D219" s="408">
        <v>10</v>
      </c>
      <c r="E219" s="408">
        <v>20</v>
      </c>
      <c r="F219" s="408">
        <v>5</v>
      </c>
      <c r="G219" s="408">
        <v>11</v>
      </c>
      <c r="H219" s="409">
        <v>68</v>
      </c>
      <c r="I219" s="109"/>
      <c r="J219" s="113"/>
      <c r="K219" s="113"/>
      <c r="L219" s="113"/>
      <c r="M219" s="113"/>
      <c r="N219" s="113"/>
      <c r="O219" s="109"/>
      <c r="P219" s="387"/>
      <c r="Q219" s="139"/>
    </row>
    <row r="220" spans="1:17" ht="10.5" customHeight="1">
      <c r="A220" s="384" t="s">
        <v>359</v>
      </c>
      <c r="B220" s="385" t="s">
        <v>408</v>
      </c>
      <c r="C220" s="366"/>
      <c r="D220" s="366"/>
      <c r="E220" s="366"/>
      <c r="F220" s="366"/>
      <c r="G220" s="366"/>
      <c r="H220" s="367"/>
      <c r="I220" s="109"/>
      <c r="J220" s="109"/>
      <c r="K220" s="109"/>
      <c r="L220" s="109"/>
      <c r="M220" s="109"/>
      <c r="N220" s="109"/>
      <c r="O220" s="109"/>
      <c r="P220" s="387"/>
      <c r="Q220" s="139"/>
    </row>
    <row r="221" spans="1:17" ht="10.5" customHeight="1">
      <c r="A221" s="388"/>
      <c r="B221" s="385" t="s">
        <v>400</v>
      </c>
      <c r="C221" s="366">
        <v>0.0967741935483871</v>
      </c>
      <c r="D221" s="366">
        <v>0.07954545454545454</v>
      </c>
      <c r="E221" s="366">
        <v>0.06976744186046512</v>
      </c>
      <c r="F221" s="366">
        <v>0.1</v>
      </c>
      <c r="G221" s="366">
        <v>0.061224489795918366</v>
      </c>
      <c r="H221" s="367">
        <v>0.08174386920980926</v>
      </c>
      <c r="I221" s="109"/>
      <c r="J221" s="109"/>
      <c r="K221" s="109"/>
      <c r="L221" s="109"/>
      <c r="M221" s="109"/>
      <c r="N221" s="109"/>
      <c r="O221" s="109"/>
      <c r="P221" s="387"/>
      <c r="Q221" s="139"/>
    </row>
    <row r="222" spans="1:17" ht="10.5" customHeight="1">
      <c r="A222" s="404"/>
      <c r="B222" s="402" t="s">
        <v>143</v>
      </c>
      <c r="C222" s="408">
        <v>12</v>
      </c>
      <c r="D222" s="408">
        <v>7</v>
      </c>
      <c r="E222" s="408">
        <v>6</v>
      </c>
      <c r="F222" s="408">
        <v>2</v>
      </c>
      <c r="G222" s="408">
        <v>3</v>
      </c>
      <c r="H222" s="409">
        <v>30</v>
      </c>
      <c r="I222" s="109"/>
      <c r="J222" s="113"/>
      <c r="K222" s="113"/>
      <c r="L222" s="113"/>
      <c r="M222" s="113"/>
      <c r="N222" s="113"/>
      <c r="O222" s="109"/>
      <c r="P222" s="387"/>
      <c r="Q222" s="139"/>
    </row>
    <row r="223" spans="1:16" ht="3" customHeight="1">
      <c r="A223" s="333" t="s">
        <v>30</v>
      </c>
      <c r="C223" s="254"/>
      <c r="D223" s="254"/>
      <c r="E223" s="254"/>
      <c r="F223" s="254"/>
      <c r="G223" s="254"/>
      <c r="H223" s="254"/>
      <c r="I223" s="109"/>
      <c r="J223" s="113"/>
      <c r="K223" s="113" t="s">
        <v>30</v>
      </c>
      <c r="L223" s="113"/>
      <c r="M223" s="113"/>
      <c r="N223" s="113"/>
      <c r="O223" s="113"/>
      <c r="P223" s="113"/>
    </row>
    <row r="224" spans="1:8" ht="12" customHeight="1">
      <c r="A224" s="368">
        <v>38835</v>
      </c>
      <c r="B224" s="368"/>
      <c r="C224" s="117"/>
      <c r="D224" s="117"/>
      <c r="E224" s="117"/>
      <c r="F224" s="117"/>
      <c r="G224" s="117"/>
      <c r="H224" s="117"/>
    </row>
    <row r="225" spans="3:8" ht="12.75">
      <c r="C225" s="335"/>
      <c r="D225" s="335"/>
      <c r="E225" s="335"/>
      <c r="F225" s="335"/>
      <c r="G225" s="335"/>
      <c r="H225" s="335"/>
    </row>
    <row r="226" spans="3:8" ht="12.75">
      <c r="C226" s="335"/>
      <c r="D226" s="335"/>
      <c r="E226" s="335"/>
      <c r="F226" s="335"/>
      <c r="G226" s="335"/>
      <c r="H226" s="335"/>
    </row>
  </sheetData>
  <mergeCells count="1">
    <mergeCell ref="A224:B224"/>
  </mergeCells>
  <printOptions horizontalCentered="1"/>
  <pageMargins left="0.25" right="0.25" top="0.68" bottom="0.57" header="0.5" footer="0.24"/>
  <pageSetup horizontalDpi="300" verticalDpi="300" orientation="portrait" r:id="rId1"/>
  <rowBreaks count="3" manualBreakCount="3">
    <brk id="52" max="10" man="1"/>
    <brk id="108" max="10" man="1"/>
    <brk id="1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55.28125" style="6" customWidth="1"/>
    <col min="2" max="2" width="9.140625" style="6" customWidth="1"/>
    <col min="3" max="3" width="14.140625" style="6" customWidth="1"/>
    <col min="4" max="4" width="3.57421875" style="6" customWidth="1"/>
    <col min="5" max="5" width="6.140625" style="6" customWidth="1"/>
    <col min="6" max="16384" width="9.140625" style="6" customWidth="1"/>
  </cols>
  <sheetData>
    <row r="1" ht="15.75" customHeight="1">
      <c r="D1" s="7">
        <v>3</v>
      </c>
    </row>
    <row r="2" spans="1:8" ht="15.75">
      <c r="A2" s="8" t="s">
        <v>16</v>
      </c>
      <c r="B2" s="9"/>
      <c r="C2" s="9"/>
      <c r="D2" s="9"/>
      <c r="E2" s="9"/>
      <c r="F2" s="9"/>
      <c r="G2" s="9"/>
      <c r="H2" s="9"/>
    </row>
    <row r="3" spans="1:8" ht="15.75">
      <c r="A3" s="10" t="s">
        <v>17</v>
      </c>
      <c r="B3" s="9"/>
      <c r="C3" s="9"/>
      <c r="D3" s="9"/>
      <c r="E3" s="9"/>
      <c r="F3" s="9"/>
      <c r="G3" s="9"/>
      <c r="H3" s="9"/>
    </row>
    <row r="4" spans="1:8" ht="11.25">
      <c r="A4" s="9"/>
      <c r="B4" s="9"/>
      <c r="C4" s="9"/>
      <c r="D4" s="9"/>
      <c r="E4" s="9"/>
      <c r="F4" s="9"/>
      <c r="G4" s="9"/>
      <c r="H4" s="9"/>
    </row>
    <row r="5" spans="1:8" ht="15">
      <c r="A5" s="11" t="s">
        <v>4</v>
      </c>
      <c r="B5" s="9"/>
      <c r="C5" s="9"/>
      <c r="D5" s="9"/>
      <c r="E5" s="9"/>
      <c r="F5" s="9"/>
      <c r="G5" s="9"/>
      <c r="H5" s="9"/>
    </row>
    <row r="6" spans="1:8" ht="11.25">
      <c r="A6" s="9"/>
      <c r="B6" s="9"/>
      <c r="C6" s="9"/>
      <c r="D6" s="9"/>
      <c r="E6" s="9"/>
      <c r="F6" s="9"/>
      <c r="G6" s="9"/>
      <c r="H6" s="9"/>
    </row>
    <row r="7" spans="1:5" ht="12.75">
      <c r="A7" s="12"/>
      <c r="B7" s="12"/>
      <c r="C7" s="12"/>
      <c r="D7" s="12"/>
      <c r="E7" s="12"/>
    </row>
    <row r="8" spans="1:5" ht="3" customHeight="1">
      <c r="A8" s="13"/>
      <c r="B8" s="14"/>
      <c r="C8" s="15"/>
      <c r="D8" s="16"/>
      <c r="E8" s="12"/>
    </row>
    <row r="9" spans="1:5" ht="12.75">
      <c r="A9" s="13"/>
      <c r="B9" s="13"/>
      <c r="C9" s="15"/>
      <c r="D9" s="16"/>
      <c r="E9" s="17"/>
    </row>
    <row r="10" spans="1:7" ht="12.75">
      <c r="A10" s="18"/>
      <c r="B10" s="19"/>
      <c r="C10" s="20"/>
      <c r="D10" s="21"/>
      <c r="E10" s="12"/>
      <c r="F10" s="9"/>
      <c r="G10" s="9"/>
    </row>
    <row r="11" spans="1:7" ht="12.75">
      <c r="A11" s="22" t="s">
        <v>18</v>
      </c>
      <c r="B11" s="23"/>
      <c r="C11" s="24">
        <v>1652</v>
      </c>
      <c r="D11" s="25"/>
      <c r="E11" s="12"/>
      <c r="F11" s="9"/>
      <c r="G11" s="9"/>
    </row>
    <row r="12" spans="1:5" ht="12.75">
      <c r="A12" s="26"/>
      <c r="B12" s="18"/>
      <c r="C12" s="27"/>
      <c r="D12" s="16"/>
      <c r="E12" s="12"/>
    </row>
    <row r="13" spans="1:5" ht="12.75">
      <c r="A13" s="28" t="s">
        <v>19</v>
      </c>
      <c r="B13" s="29">
        <v>-16</v>
      </c>
      <c r="C13" s="27"/>
      <c r="D13" s="16"/>
      <c r="E13" s="12"/>
    </row>
    <row r="14" spans="1:5" ht="12.75">
      <c r="A14" s="28"/>
      <c r="B14" s="18"/>
      <c r="C14" s="27"/>
      <c r="D14" s="16"/>
      <c r="E14" s="12"/>
    </row>
    <row r="15" spans="1:5" ht="12.75">
      <c r="A15" s="30" t="s">
        <v>20</v>
      </c>
      <c r="B15" s="19"/>
      <c r="C15" s="31">
        <f>C11+B13</f>
        <v>1636</v>
      </c>
      <c r="D15" s="25"/>
      <c r="E15" s="12"/>
    </row>
    <row r="16" spans="1:5" ht="12.75">
      <c r="A16" s="32"/>
      <c r="B16" s="18"/>
      <c r="C16" s="27"/>
      <c r="D16" s="16"/>
      <c r="E16" s="12"/>
    </row>
    <row r="17" spans="1:5" ht="12.75">
      <c r="A17" s="33" t="s">
        <v>21</v>
      </c>
      <c r="B17" s="29">
        <v>194</v>
      </c>
      <c r="C17" s="27"/>
      <c r="D17" s="16"/>
      <c r="E17" s="12"/>
    </row>
    <row r="18" spans="1:5" ht="12.75">
      <c r="A18" s="32"/>
      <c r="B18" s="34"/>
      <c r="C18" s="27"/>
      <c r="D18" s="16"/>
      <c r="E18" s="12"/>
    </row>
    <row r="19" spans="1:7" ht="12.75">
      <c r="A19" s="30" t="s">
        <v>22</v>
      </c>
      <c r="B19" s="35"/>
      <c r="C19" s="31">
        <f>C15-B17</f>
        <v>1442</v>
      </c>
      <c r="D19" s="25"/>
      <c r="E19" s="36"/>
      <c r="F19" s="36"/>
      <c r="G19" s="37"/>
    </row>
    <row r="20" spans="1:6" ht="12.75">
      <c r="A20" s="32"/>
      <c r="B20" s="34"/>
      <c r="C20" s="27"/>
      <c r="D20" s="16"/>
      <c r="E20" s="38"/>
      <c r="F20" s="38"/>
    </row>
    <row r="21" spans="1:7" ht="12.75">
      <c r="A21" s="33" t="s">
        <v>23</v>
      </c>
      <c r="B21" s="39">
        <v>9</v>
      </c>
      <c r="C21" s="27"/>
      <c r="D21" s="16"/>
      <c r="E21" s="36"/>
      <c r="F21" s="36"/>
      <c r="G21" s="37"/>
    </row>
    <row r="22" spans="1:7" ht="12.75">
      <c r="A22" s="40"/>
      <c r="B22" s="18"/>
      <c r="C22" s="27"/>
      <c r="D22" s="16"/>
      <c r="E22" s="36"/>
      <c r="F22" s="41"/>
      <c r="G22" s="37"/>
    </row>
    <row r="23" spans="1:7" ht="12.75">
      <c r="A23" s="33" t="s">
        <v>24</v>
      </c>
      <c r="B23" s="39">
        <v>1064</v>
      </c>
      <c r="C23" s="27"/>
      <c r="D23" s="16"/>
      <c r="E23" s="36"/>
      <c r="G23" s="37"/>
    </row>
    <row r="24" spans="1:6" ht="12.75">
      <c r="A24" s="32"/>
      <c r="B24" s="18"/>
      <c r="C24" s="27"/>
      <c r="D24" s="16"/>
      <c r="E24" s="12"/>
      <c r="F24" s="41"/>
    </row>
    <row r="25" spans="1:7" ht="12.75">
      <c r="A25" s="30" t="s">
        <v>25</v>
      </c>
      <c r="B25" s="42"/>
      <c r="C25" s="31">
        <v>369</v>
      </c>
      <c r="D25" s="25"/>
      <c r="E25" s="12"/>
      <c r="F25" s="41"/>
      <c r="G25" s="37"/>
    </row>
    <row r="26" spans="1:5" ht="12.75">
      <c r="A26" s="32"/>
      <c r="B26" s="18"/>
      <c r="C26" s="27"/>
      <c r="D26" s="16"/>
      <c r="E26" s="12"/>
    </row>
    <row r="27" spans="1:7" ht="12.75">
      <c r="A27" s="43" t="s">
        <v>26</v>
      </c>
      <c r="B27" s="44"/>
      <c r="C27" s="45">
        <f>C25/C19</f>
        <v>0.25589459084604715</v>
      </c>
      <c r="D27" s="46"/>
      <c r="E27" s="12"/>
      <c r="G27" s="37"/>
    </row>
    <row r="28" spans="1:7" ht="12.75">
      <c r="A28" s="32"/>
      <c r="B28" s="18"/>
      <c r="C28" s="27"/>
      <c r="D28" s="16"/>
      <c r="E28" s="12"/>
      <c r="G28" s="37"/>
    </row>
    <row r="29" spans="1:7" ht="12.75">
      <c r="A29" s="47" t="s">
        <v>27</v>
      </c>
      <c r="B29" s="19"/>
      <c r="C29" s="48">
        <f>C25/(C19-B21)</f>
        <v>0.2575017445917655</v>
      </c>
      <c r="D29" s="46"/>
      <c r="E29" s="12"/>
      <c r="G29" s="37"/>
    </row>
    <row r="30" ht="11.25">
      <c r="G30" s="37"/>
    </row>
    <row r="31" ht="11.25">
      <c r="A31" s="6" t="s">
        <v>28</v>
      </c>
    </row>
    <row r="32" ht="11.25">
      <c r="G32" s="37"/>
    </row>
    <row r="33" spans="3:7" ht="11.25">
      <c r="C33" s="37"/>
      <c r="D33" s="37"/>
      <c r="G33" s="37"/>
    </row>
    <row r="34" spans="1:7" ht="11.25">
      <c r="A34" s="49">
        <v>38832</v>
      </c>
      <c r="C34" s="37"/>
      <c r="D34" s="37"/>
      <c r="G34" s="37"/>
    </row>
    <row r="35" spans="3:7" ht="11.25">
      <c r="C35" s="37"/>
      <c r="D35" s="37"/>
      <c r="G35" s="37"/>
    </row>
    <row r="36" spans="3:7" ht="11.25">
      <c r="C36" s="37"/>
      <c r="D36" s="37"/>
      <c r="G36" s="37"/>
    </row>
    <row r="37" spans="3:7" ht="11.25">
      <c r="C37" s="37"/>
      <c r="D37" s="37"/>
      <c r="G37" s="37"/>
    </row>
    <row r="38" spans="3:7" ht="11.25">
      <c r="C38" s="37"/>
      <c r="D38" s="37"/>
      <c r="G38" s="37"/>
    </row>
    <row r="39" spans="3:7" ht="11.25">
      <c r="C39" s="37"/>
      <c r="D39" s="37"/>
      <c r="G39" s="37"/>
    </row>
    <row r="41" spans="3:7" ht="11.25">
      <c r="C41" s="37"/>
      <c r="D41" s="37"/>
      <c r="G41" s="37"/>
    </row>
    <row r="42" spans="3:7" ht="11.25">
      <c r="C42" s="37"/>
      <c r="D42" s="37"/>
      <c r="G42" s="37"/>
    </row>
    <row r="43" spans="3:7" ht="11.25">
      <c r="C43" s="37"/>
      <c r="D43" s="37"/>
      <c r="G43" s="37"/>
    </row>
    <row r="44" spans="3:7" ht="11.25">
      <c r="C44" s="37"/>
      <c r="D44" s="37"/>
      <c r="G44" s="37"/>
    </row>
    <row r="45" spans="3:7" ht="11.25">
      <c r="C45" s="37"/>
      <c r="D45" s="37"/>
      <c r="G45" s="37"/>
    </row>
    <row r="47" spans="3:7" ht="11.25">
      <c r="C47" s="37"/>
      <c r="D47" s="37"/>
      <c r="G47" s="37"/>
    </row>
    <row r="48" spans="3:7" ht="11.25">
      <c r="C48" s="37"/>
      <c r="D48" s="37"/>
      <c r="G48" s="37"/>
    </row>
    <row r="49" spans="3:7" ht="11.25">
      <c r="C49" s="37"/>
      <c r="D49" s="37"/>
      <c r="G49" s="37"/>
    </row>
    <row r="50" spans="3:7" ht="11.25">
      <c r="C50" s="37"/>
      <c r="D50" s="37"/>
      <c r="G50" s="37"/>
    </row>
    <row r="51" spans="3:7" ht="11.25">
      <c r="C51" s="37"/>
      <c r="D51" s="37"/>
      <c r="G51" s="37"/>
    </row>
    <row r="52" spans="3:7" ht="11.25">
      <c r="C52" s="37"/>
      <c r="D52" s="37"/>
      <c r="G52" s="37"/>
    </row>
    <row r="53" spans="3:7" ht="11.25">
      <c r="C53" s="37"/>
      <c r="D53" s="37"/>
      <c r="G53" s="37"/>
    </row>
    <row r="54" spans="3:7" ht="11.25">
      <c r="C54" s="37"/>
      <c r="D54" s="37"/>
      <c r="G54" s="37"/>
    </row>
    <row r="55" spans="3:7" ht="11.25">
      <c r="C55" s="37"/>
      <c r="D55" s="37"/>
      <c r="G55" s="37"/>
    </row>
    <row r="56" spans="3:7" ht="11.25">
      <c r="C56" s="37"/>
      <c r="D56" s="37"/>
      <c r="G56" s="37"/>
    </row>
    <row r="58" spans="3:7" ht="11.25">
      <c r="C58" s="37"/>
      <c r="D58" s="37"/>
      <c r="G58" s="37"/>
    </row>
    <row r="59" spans="3:7" ht="11.25">
      <c r="C59" s="37"/>
      <c r="D59" s="37"/>
      <c r="G59" s="37"/>
    </row>
    <row r="60" spans="3:7" ht="11.25">
      <c r="C60" s="37"/>
      <c r="D60" s="37"/>
      <c r="G60" s="37"/>
    </row>
    <row r="62" spans="3:7" ht="11.25">
      <c r="C62" s="37"/>
      <c r="D62" s="37"/>
      <c r="G62" s="37"/>
    </row>
    <row r="63" spans="3:7" ht="11.25">
      <c r="C63" s="37"/>
      <c r="D63" s="37"/>
      <c r="G63" s="37"/>
    </row>
    <row r="64" spans="3:7" ht="11.25">
      <c r="C64" s="37"/>
      <c r="D64" s="37"/>
      <c r="G64" s="37"/>
    </row>
    <row r="69" spans="1:7" ht="11.25">
      <c r="A69" s="9"/>
      <c r="B69" s="9"/>
      <c r="C69" s="9"/>
      <c r="D69" s="9"/>
      <c r="E69" s="9"/>
      <c r="F69" s="9"/>
      <c r="G69" s="9"/>
    </row>
    <row r="71" spans="1:6" ht="11.25">
      <c r="A71" s="9"/>
      <c r="B71" s="9"/>
      <c r="C71" s="9"/>
      <c r="D71" s="9"/>
      <c r="E71" s="9"/>
      <c r="F71" s="9"/>
    </row>
    <row r="72" spans="1:6" ht="11.25">
      <c r="A72" s="9"/>
      <c r="B72" s="9"/>
      <c r="C72" s="9"/>
      <c r="D72" s="9"/>
      <c r="E72" s="9"/>
      <c r="F72" s="9"/>
    </row>
    <row r="73" spans="1:7" ht="11.25">
      <c r="A73" s="9"/>
      <c r="B73" s="9"/>
      <c r="C73" s="9"/>
      <c r="D73" s="9"/>
      <c r="E73" s="9"/>
      <c r="F73" s="9"/>
      <c r="G73" s="37"/>
    </row>
    <row r="74" spans="1:7" ht="11.25">
      <c r="A74" s="9"/>
      <c r="B74" s="9"/>
      <c r="C74" s="9"/>
      <c r="D74" s="9"/>
      <c r="E74" s="9"/>
      <c r="F74" s="9"/>
      <c r="G74" s="37"/>
    </row>
    <row r="75" spans="1:7" ht="11.25">
      <c r="A75" s="9"/>
      <c r="B75" s="9"/>
      <c r="C75" s="9"/>
      <c r="D75" s="9"/>
      <c r="E75" s="9"/>
      <c r="F75" s="9"/>
      <c r="G75" s="37"/>
    </row>
    <row r="76" ht="11.25">
      <c r="G76" s="37"/>
    </row>
    <row r="77" spans="2:7" ht="11.25">
      <c r="B77" s="9"/>
      <c r="C77" s="9"/>
      <c r="D77" s="9"/>
      <c r="F77" s="9"/>
      <c r="G77" s="9"/>
    </row>
    <row r="78" spans="2:7" ht="11.25">
      <c r="B78" s="9"/>
      <c r="C78" s="9"/>
      <c r="D78" s="9"/>
      <c r="F78" s="9"/>
      <c r="G78" s="9"/>
    </row>
    <row r="79" ht="11.25">
      <c r="G79" s="37"/>
    </row>
    <row r="80" spans="2:7" ht="11.25">
      <c r="B80" s="50"/>
      <c r="C80" s="50"/>
      <c r="D80" s="50"/>
      <c r="E80" s="51"/>
      <c r="F80" s="50"/>
      <c r="G80" s="50"/>
    </row>
    <row r="83" spans="3:7" ht="11.25">
      <c r="C83" s="37"/>
      <c r="D83" s="37"/>
      <c r="G83" s="37"/>
    </row>
    <row r="84" spans="3:7" ht="11.25">
      <c r="C84" s="37"/>
      <c r="D84" s="37"/>
      <c r="G84" s="37"/>
    </row>
    <row r="85" spans="3:7" ht="11.25">
      <c r="C85" s="37"/>
      <c r="D85" s="37"/>
      <c r="G85" s="37"/>
    </row>
    <row r="86" spans="3:7" ht="11.25">
      <c r="C86" s="37"/>
      <c r="D86" s="37"/>
      <c r="G86" s="37"/>
    </row>
    <row r="88" spans="3:7" ht="11.25">
      <c r="C88" s="37"/>
      <c r="D88" s="37"/>
      <c r="G88" s="37"/>
    </row>
    <row r="89" spans="3:7" ht="11.25">
      <c r="C89" s="37"/>
      <c r="D89" s="37"/>
      <c r="G89" s="37"/>
    </row>
    <row r="90" spans="3:7" ht="11.25">
      <c r="C90" s="37"/>
      <c r="D90" s="37"/>
      <c r="G90" s="37"/>
    </row>
    <row r="91" spans="3:7" ht="11.25">
      <c r="C91" s="37"/>
      <c r="D91" s="37"/>
      <c r="G91" s="37"/>
    </row>
    <row r="92" spans="3:7" ht="11.25">
      <c r="C92" s="37"/>
      <c r="D92" s="37"/>
      <c r="G92" s="37"/>
    </row>
    <row r="94" spans="3:7" ht="11.25">
      <c r="C94" s="37"/>
      <c r="D94" s="37"/>
      <c r="G94" s="37"/>
    </row>
    <row r="95" spans="3:7" ht="11.25">
      <c r="C95" s="37"/>
      <c r="D95" s="37"/>
      <c r="G95" s="37"/>
    </row>
    <row r="96" spans="3:7" ht="11.25">
      <c r="C96" s="37"/>
      <c r="D96" s="37"/>
      <c r="G96" s="37"/>
    </row>
    <row r="97" spans="3:7" ht="11.25">
      <c r="C97" s="37"/>
      <c r="D97" s="37"/>
      <c r="G97" s="37"/>
    </row>
    <row r="98" spans="3:7" ht="11.25">
      <c r="C98" s="37"/>
      <c r="D98" s="37"/>
      <c r="G98" s="37"/>
    </row>
    <row r="99" spans="3:7" ht="11.25">
      <c r="C99" s="37"/>
      <c r="D99" s="37"/>
      <c r="G99" s="37"/>
    </row>
    <row r="100" spans="3:7" ht="11.25">
      <c r="C100" s="37"/>
      <c r="D100" s="37"/>
      <c r="G100" s="37"/>
    </row>
    <row r="101" spans="3:7" ht="11.25">
      <c r="C101" s="37"/>
      <c r="D101" s="37"/>
      <c r="G101" s="37"/>
    </row>
    <row r="102" spans="3:7" ht="11.25">
      <c r="C102" s="37"/>
      <c r="D102" s="37"/>
      <c r="G102" s="37"/>
    </row>
    <row r="103" spans="3:7" ht="11.25">
      <c r="C103" s="37"/>
      <c r="D103" s="37"/>
      <c r="G103" s="37"/>
    </row>
    <row r="105" spans="2:6" ht="11.25">
      <c r="B105" s="50"/>
      <c r="F105" s="50"/>
    </row>
    <row r="106" spans="2:6" ht="11.25">
      <c r="B106" s="50"/>
      <c r="F106" s="50"/>
    </row>
    <row r="107" spans="2:7" ht="11.25">
      <c r="B107" s="50"/>
      <c r="C107" s="52"/>
      <c r="D107" s="52"/>
      <c r="F107" s="50"/>
      <c r="G107" s="52"/>
    </row>
    <row r="108" spans="2:6" ht="11.25">
      <c r="B108" s="50"/>
      <c r="F108" s="50"/>
    </row>
    <row r="109" spans="2:6" ht="11.25">
      <c r="B109" s="50"/>
      <c r="F109" s="50"/>
    </row>
    <row r="110" ht="11.25">
      <c r="B110" s="50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showGridLines="0" workbookViewId="0" topLeftCell="A1">
      <selection activeCell="G23" sqref="G23"/>
    </sheetView>
  </sheetViews>
  <sheetFormatPr defaultColWidth="9.140625" defaultRowHeight="12.75"/>
  <cols>
    <col min="1" max="1" width="28.421875" style="55" customWidth="1"/>
    <col min="2" max="3" width="8.00390625" style="55" customWidth="1"/>
    <col min="4" max="4" width="4.421875" style="55" customWidth="1"/>
    <col min="5" max="5" width="1.28515625" style="55" customWidth="1"/>
    <col min="6" max="7" width="8.00390625" style="55" customWidth="1"/>
    <col min="8" max="8" width="3.00390625" style="55" customWidth="1"/>
    <col min="9" max="9" width="1.28515625" style="55" customWidth="1"/>
    <col min="10" max="11" width="8.00390625" style="55" customWidth="1"/>
    <col min="12" max="12" width="3.00390625" style="55" customWidth="1"/>
    <col min="13" max="16384" width="9.140625" style="55" customWidth="1"/>
  </cols>
  <sheetData>
    <row r="1" spans="1:13" ht="15.75">
      <c r="A1" s="53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>
        <v>4</v>
      </c>
      <c r="M1" s="55" t="s">
        <v>30</v>
      </c>
    </row>
    <row r="2" spans="1:12" ht="15.75">
      <c r="A2" s="56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6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4.25" customHeight="1">
      <c r="A4" s="57" t="s">
        <v>6</v>
      </c>
      <c r="B4" s="57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4.25" customHeight="1">
      <c r="A5" s="57"/>
      <c r="B5" s="57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2" ht="11.25">
      <c r="B6" s="58" t="s">
        <v>31</v>
      </c>
      <c r="C6" s="59"/>
      <c r="D6" s="60"/>
      <c r="E6" s="61"/>
      <c r="F6" s="62" t="s">
        <v>32</v>
      </c>
      <c r="G6" s="62"/>
      <c r="H6" s="63"/>
      <c r="I6" s="61"/>
      <c r="J6" s="62" t="s">
        <v>33</v>
      </c>
      <c r="K6" s="62"/>
      <c r="L6" s="63"/>
    </row>
    <row r="7" spans="2:12" ht="11.25">
      <c r="B7" s="64" t="s">
        <v>34</v>
      </c>
      <c r="C7" s="65"/>
      <c r="D7" s="66"/>
      <c r="E7" s="67"/>
      <c r="F7" s="68" t="s">
        <v>35</v>
      </c>
      <c r="G7" s="68"/>
      <c r="H7" s="69"/>
      <c r="I7" s="67"/>
      <c r="J7" s="68" t="s">
        <v>35</v>
      </c>
      <c r="K7" s="68"/>
      <c r="L7" s="69"/>
    </row>
    <row r="8" spans="2:12" ht="11.25">
      <c r="B8" s="70" t="s">
        <v>36</v>
      </c>
      <c r="C8" s="71" t="s">
        <v>37</v>
      </c>
      <c r="D8" s="71"/>
      <c r="E8" s="67"/>
      <c r="F8" s="71" t="s">
        <v>36</v>
      </c>
      <c r="G8" s="71" t="s">
        <v>37</v>
      </c>
      <c r="H8" s="72"/>
      <c r="I8" s="67"/>
      <c r="J8" s="71" t="s">
        <v>36</v>
      </c>
      <c r="K8" s="71" t="s">
        <v>37</v>
      </c>
      <c r="L8" s="72"/>
    </row>
    <row r="9" spans="1:12" ht="11.25">
      <c r="A9" s="73" t="s">
        <v>38</v>
      </c>
      <c r="B9" s="64">
        <v>1636</v>
      </c>
      <c r="C9" s="74">
        <v>1</v>
      </c>
      <c r="D9" s="74"/>
      <c r="E9" s="67"/>
      <c r="F9" s="65">
        <v>587</v>
      </c>
      <c r="G9" s="74">
        <v>1</v>
      </c>
      <c r="H9" s="72"/>
      <c r="I9" s="67"/>
      <c r="J9" s="65">
        <v>369</v>
      </c>
      <c r="K9" s="74">
        <v>1</v>
      </c>
      <c r="L9" s="72"/>
    </row>
    <row r="10" spans="1:12" ht="9" customHeight="1">
      <c r="A10" s="75" t="s">
        <v>39</v>
      </c>
      <c r="B10" s="75">
        <v>1028</v>
      </c>
      <c r="C10" s="76">
        <v>0.628361858190709</v>
      </c>
      <c r="D10" s="76"/>
      <c r="E10" s="77"/>
      <c r="F10" s="54">
        <v>404</v>
      </c>
      <c r="G10" s="76">
        <v>0.6882453151618398</v>
      </c>
      <c r="H10" s="78"/>
      <c r="I10" s="77"/>
      <c r="J10" s="54">
        <v>246</v>
      </c>
      <c r="K10" s="76">
        <v>0.6666666666666666</v>
      </c>
      <c r="L10" s="78"/>
    </row>
    <row r="11" spans="1:12" ht="9" customHeight="1">
      <c r="A11" s="75" t="s">
        <v>40</v>
      </c>
      <c r="B11" s="75">
        <v>608</v>
      </c>
      <c r="C11" s="76">
        <v>0.37163814180929094</v>
      </c>
      <c r="D11" s="79"/>
      <c r="E11" s="77"/>
      <c r="F11" s="54">
        <v>183</v>
      </c>
      <c r="G11" s="76">
        <v>0.31175468483816016</v>
      </c>
      <c r="H11" s="78"/>
      <c r="I11" s="77"/>
      <c r="J11" s="54">
        <v>121</v>
      </c>
      <c r="K11" s="76">
        <v>0.32791327913279134</v>
      </c>
      <c r="L11" s="78"/>
    </row>
    <row r="12" spans="1:12" ht="9" customHeight="1">
      <c r="A12" s="64" t="s">
        <v>41</v>
      </c>
      <c r="B12" s="64">
        <v>0</v>
      </c>
      <c r="C12" s="74">
        <v>0</v>
      </c>
      <c r="D12" s="74"/>
      <c r="E12" s="67"/>
      <c r="F12" s="65">
        <v>0</v>
      </c>
      <c r="G12" s="74">
        <v>0</v>
      </c>
      <c r="H12" s="72"/>
      <c r="I12" s="67"/>
      <c r="J12" s="65">
        <v>2</v>
      </c>
      <c r="K12" s="74">
        <v>0.005420054200542005</v>
      </c>
      <c r="L12" s="72"/>
    </row>
    <row r="13" spans="1:12" ht="9" customHeight="1">
      <c r="A13" s="75" t="s">
        <v>42</v>
      </c>
      <c r="B13" s="75">
        <v>1399</v>
      </c>
      <c r="C13" s="76">
        <v>0.8551344743276283</v>
      </c>
      <c r="D13" s="76"/>
      <c r="E13" s="77"/>
      <c r="F13" s="54">
        <v>522</v>
      </c>
      <c r="G13" s="76">
        <v>0.889267461669506</v>
      </c>
      <c r="H13" s="78"/>
      <c r="I13" s="77"/>
      <c r="J13" s="54">
        <v>336</v>
      </c>
      <c r="K13" s="76">
        <v>0.9105691056910569</v>
      </c>
      <c r="L13" s="78"/>
    </row>
    <row r="14" spans="1:12" ht="9" customHeight="1">
      <c r="A14" s="75" t="s">
        <v>43</v>
      </c>
      <c r="B14" s="75">
        <v>151</v>
      </c>
      <c r="C14" s="76">
        <v>0.09229828850855745</v>
      </c>
      <c r="D14" s="76"/>
      <c r="E14" s="77"/>
      <c r="F14" s="54">
        <v>41</v>
      </c>
      <c r="G14" s="76">
        <v>0.06984667802385008</v>
      </c>
      <c r="H14" s="78"/>
      <c r="I14" s="77"/>
      <c r="J14" s="54">
        <v>21</v>
      </c>
      <c r="K14" s="76">
        <v>0.056910569105691054</v>
      </c>
      <c r="L14" s="78"/>
    </row>
    <row r="15" spans="1:12" ht="9" customHeight="1">
      <c r="A15" s="75" t="s">
        <v>44</v>
      </c>
      <c r="B15" s="75">
        <v>30</v>
      </c>
      <c r="C15" s="76">
        <v>0.018337408312958436</v>
      </c>
      <c r="D15" s="76"/>
      <c r="E15" s="77"/>
      <c r="F15" s="54">
        <v>12</v>
      </c>
      <c r="G15" s="76">
        <v>0.020442930153321975</v>
      </c>
      <c r="H15" s="78"/>
      <c r="I15" s="77"/>
      <c r="J15" s="54">
        <v>5</v>
      </c>
      <c r="K15" s="76">
        <v>0.013550135501355014</v>
      </c>
      <c r="L15" s="78"/>
    </row>
    <row r="16" spans="1:12" ht="9" customHeight="1">
      <c r="A16" s="75" t="s">
        <v>45</v>
      </c>
      <c r="B16" s="75">
        <v>9</v>
      </c>
      <c r="C16" s="76">
        <v>0.005501222493887531</v>
      </c>
      <c r="D16" s="76"/>
      <c r="E16" s="77"/>
      <c r="F16" s="54">
        <v>0</v>
      </c>
      <c r="G16" s="76">
        <v>0</v>
      </c>
      <c r="H16" s="78"/>
      <c r="I16" s="77"/>
      <c r="J16" s="54">
        <v>1</v>
      </c>
      <c r="K16" s="76">
        <v>0.0027100271002710027</v>
      </c>
      <c r="L16" s="78"/>
    </row>
    <row r="17" spans="1:12" ht="9" customHeight="1">
      <c r="A17" s="75" t="s">
        <v>46</v>
      </c>
      <c r="B17" s="75">
        <v>25</v>
      </c>
      <c r="C17" s="76">
        <v>0.015281173594132029</v>
      </c>
      <c r="D17" s="76"/>
      <c r="E17" s="77"/>
      <c r="F17" s="54">
        <v>7</v>
      </c>
      <c r="G17" s="76">
        <v>0.01192504258943782</v>
      </c>
      <c r="H17" s="78"/>
      <c r="I17" s="77"/>
      <c r="J17" s="54">
        <v>3</v>
      </c>
      <c r="K17" s="76">
        <v>0.008130081300813009</v>
      </c>
      <c r="L17" s="78"/>
    </row>
    <row r="18" spans="1:12" ht="9" customHeight="1">
      <c r="A18" s="75" t="s">
        <v>47</v>
      </c>
      <c r="B18" s="75">
        <v>22</v>
      </c>
      <c r="C18" s="76">
        <v>0.013447432762836185</v>
      </c>
      <c r="D18" s="76"/>
      <c r="E18" s="77"/>
      <c r="F18" s="54">
        <v>5</v>
      </c>
      <c r="G18" s="76">
        <v>0.008517887563884156</v>
      </c>
      <c r="H18" s="78"/>
      <c r="I18" s="77"/>
      <c r="J18" s="54">
        <v>1</v>
      </c>
      <c r="K18" s="76">
        <v>0.0027100271002710027</v>
      </c>
      <c r="L18" s="78"/>
    </row>
    <row r="19" spans="1:12" ht="9" customHeight="1">
      <c r="A19" s="64" t="s">
        <v>41</v>
      </c>
      <c r="B19" s="64">
        <v>0</v>
      </c>
      <c r="C19" s="74">
        <v>0</v>
      </c>
      <c r="D19" s="74"/>
      <c r="E19" s="67"/>
      <c r="F19" s="80">
        <v>0</v>
      </c>
      <c r="G19" s="74">
        <v>0</v>
      </c>
      <c r="H19" s="72"/>
      <c r="I19" s="67"/>
      <c r="J19" s="80">
        <v>2</v>
      </c>
      <c r="K19" s="76">
        <v>0.005420054200542005</v>
      </c>
      <c r="L19" s="72"/>
    </row>
    <row r="20" spans="1:12" ht="9" customHeight="1">
      <c r="A20" s="75" t="s">
        <v>48</v>
      </c>
      <c r="B20" s="81" t="s">
        <v>49</v>
      </c>
      <c r="C20" s="82" t="s">
        <v>50</v>
      </c>
      <c r="D20" s="83"/>
      <c r="E20" s="61"/>
      <c r="F20" s="84" t="s">
        <v>49</v>
      </c>
      <c r="G20" s="85" t="s">
        <v>51</v>
      </c>
      <c r="H20" s="86"/>
      <c r="I20" s="61"/>
      <c r="J20" s="84" t="s">
        <v>49</v>
      </c>
      <c r="K20" s="85" t="s">
        <v>52</v>
      </c>
      <c r="L20" s="86"/>
    </row>
    <row r="21" spans="1:12" ht="9" customHeight="1">
      <c r="A21" s="64"/>
      <c r="B21" s="70" t="s">
        <v>53</v>
      </c>
      <c r="C21" s="87" t="s">
        <v>54</v>
      </c>
      <c r="D21" s="74"/>
      <c r="E21" s="67"/>
      <c r="F21" s="71" t="s">
        <v>53</v>
      </c>
      <c r="G21" s="88">
        <v>23.8</v>
      </c>
      <c r="H21" s="89"/>
      <c r="I21" s="67"/>
      <c r="J21" s="71" t="s">
        <v>53</v>
      </c>
      <c r="K21" s="90">
        <v>23.51</v>
      </c>
      <c r="L21" s="89"/>
    </row>
    <row r="22" spans="1:12" ht="9" customHeight="1">
      <c r="A22" s="75" t="s">
        <v>55</v>
      </c>
      <c r="B22" s="75">
        <v>1327</v>
      </c>
      <c r="C22" s="76">
        <v>0.8111246943765281</v>
      </c>
      <c r="D22" s="76"/>
      <c r="E22" s="77"/>
      <c r="F22" s="54">
        <v>462</v>
      </c>
      <c r="G22" s="76">
        <v>0.787052810902896</v>
      </c>
      <c r="H22" s="78"/>
      <c r="I22" s="77"/>
      <c r="J22" s="54">
        <v>289</v>
      </c>
      <c r="K22" s="76">
        <v>0.7831978319783198</v>
      </c>
      <c r="L22" s="78"/>
    </row>
    <row r="23" spans="1:12" ht="9" customHeight="1">
      <c r="A23" s="75" t="s">
        <v>56</v>
      </c>
      <c r="B23" s="75">
        <v>18</v>
      </c>
      <c r="C23" s="76">
        <v>0.011002444987775062</v>
      </c>
      <c r="D23" s="76"/>
      <c r="E23" s="77"/>
      <c r="F23" s="54">
        <v>6</v>
      </c>
      <c r="G23" s="76">
        <v>0.010221465076660987</v>
      </c>
      <c r="H23" s="78"/>
      <c r="I23" s="77"/>
      <c r="J23" s="54">
        <v>2</v>
      </c>
      <c r="K23" s="76">
        <v>0.005420054200542005</v>
      </c>
      <c r="L23" s="78"/>
    </row>
    <row r="24" spans="1:12" ht="9" customHeight="1">
      <c r="A24" s="75" t="s">
        <v>57</v>
      </c>
      <c r="B24" s="75">
        <v>153</v>
      </c>
      <c r="C24" s="76">
        <v>0.09352078239608802</v>
      </c>
      <c r="D24" s="76"/>
      <c r="E24" s="77"/>
      <c r="F24" s="54">
        <v>62</v>
      </c>
      <c r="G24" s="76">
        <v>0.10562180579216354</v>
      </c>
      <c r="H24" s="78"/>
      <c r="I24" s="77"/>
      <c r="J24" s="54">
        <v>39</v>
      </c>
      <c r="K24" s="76">
        <v>0.10569105691056911</v>
      </c>
      <c r="L24" s="78"/>
    </row>
    <row r="25" spans="1:12" ht="9" customHeight="1">
      <c r="A25" s="75" t="s">
        <v>58</v>
      </c>
      <c r="B25" s="75">
        <v>9</v>
      </c>
      <c r="C25" s="76">
        <v>0.005501222493887531</v>
      </c>
      <c r="D25" s="76"/>
      <c r="E25" s="77"/>
      <c r="F25" s="54">
        <v>3</v>
      </c>
      <c r="G25" s="76">
        <v>0.005110732538330494</v>
      </c>
      <c r="H25" s="78"/>
      <c r="I25" s="77"/>
      <c r="J25" s="54">
        <v>1</v>
      </c>
      <c r="K25" s="76">
        <v>0.0027100271002710027</v>
      </c>
      <c r="L25" s="78"/>
    </row>
    <row r="26" spans="1:12" ht="9" customHeight="1">
      <c r="A26" s="75" t="s">
        <v>59</v>
      </c>
      <c r="B26" s="75">
        <v>63</v>
      </c>
      <c r="C26" s="76">
        <v>0.03850855745721271</v>
      </c>
      <c r="D26" s="76"/>
      <c r="E26" s="77"/>
      <c r="F26" s="54">
        <v>29</v>
      </c>
      <c r="G26" s="76">
        <v>0.049403747870528106</v>
      </c>
      <c r="H26" s="78"/>
      <c r="I26" s="77"/>
      <c r="J26" s="54">
        <v>23</v>
      </c>
      <c r="K26" s="76">
        <v>0.06233062330623306</v>
      </c>
      <c r="L26" s="78"/>
    </row>
    <row r="27" spans="1:12" ht="9" customHeight="1">
      <c r="A27" s="75" t="s">
        <v>60</v>
      </c>
      <c r="B27" s="75">
        <v>66</v>
      </c>
      <c r="C27" s="76">
        <v>0.040342298288508556</v>
      </c>
      <c r="D27" s="76"/>
      <c r="E27" s="77"/>
      <c r="F27" s="54">
        <v>25</v>
      </c>
      <c r="G27" s="76">
        <v>0.04258943781942078</v>
      </c>
      <c r="H27" s="78"/>
      <c r="I27" s="77"/>
      <c r="J27" s="54">
        <v>13</v>
      </c>
      <c r="K27" s="76">
        <v>0.03523035230352303</v>
      </c>
      <c r="L27" s="78"/>
    </row>
    <row r="28" spans="1:12" ht="9" customHeight="1">
      <c r="A28" s="64" t="s">
        <v>41</v>
      </c>
      <c r="B28" s="64">
        <v>0</v>
      </c>
      <c r="C28" s="74">
        <v>0</v>
      </c>
      <c r="D28" s="74"/>
      <c r="E28" s="67"/>
      <c r="F28" s="80">
        <v>0</v>
      </c>
      <c r="G28" s="74">
        <v>0</v>
      </c>
      <c r="H28" s="72"/>
      <c r="I28" s="67"/>
      <c r="J28" s="80">
        <v>2</v>
      </c>
      <c r="K28" s="74">
        <v>0.005420054200542005</v>
      </c>
      <c r="L28" s="72"/>
    </row>
    <row r="29" spans="1:12" ht="9" customHeight="1">
      <c r="A29" s="75" t="s">
        <v>61</v>
      </c>
      <c r="B29" s="75">
        <v>777</v>
      </c>
      <c r="C29" s="76">
        <v>0.47493887530562345</v>
      </c>
      <c r="D29" s="76"/>
      <c r="E29" s="77"/>
      <c r="F29" s="54">
        <v>304</v>
      </c>
      <c r="G29" s="76">
        <v>0.5178875638841567</v>
      </c>
      <c r="H29" s="78"/>
      <c r="I29" s="77"/>
      <c r="J29" s="54">
        <v>186</v>
      </c>
      <c r="K29" s="76">
        <v>0.5040650406504065</v>
      </c>
      <c r="L29" s="78"/>
    </row>
    <row r="30" spans="1:12" ht="9" customHeight="1">
      <c r="A30" s="75" t="s">
        <v>62</v>
      </c>
      <c r="B30" s="75">
        <v>311</v>
      </c>
      <c r="C30" s="76">
        <v>0.19009779951100245</v>
      </c>
      <c r="D30" s="76"/>
      <c r="E30" s="77"/>
      <c r="F30" s="54">
        <v>103</v>
      </c>
      <c r="G30" s="76">
        <v>0.17546848381601363</v>
      </c>
      <c r="H30" s="78"/>
      <c r="I30" s="77"/>
      <c r="J30" s="54">
        <v>58</v>
      </c>
      <c r="K30" s="76">
        <v>0.15718157181571815</v>
      </c>
      <c r="L30" s="78"/>
    </row>
    <row r="31" spans="1:12" ht="9" customHeight="1">
      <c r="A31" s="75" t="s">
        <v>63</v>
      </c>
      <c r="B31" s="75">
        <v>548</v>
      </c>
      <c r="C31" s="76">
        <v>0.33496332518337407</v>
      </c>
      <c r="D31" s="76"/>
      <c r="E31" s="77"/>
      <c r="F31" s="54">
        <v>180</v>
      </c>
      <c r="G31" s="76">
        <v>0.30664395229982966</v>
      </c>
      <c r="H31" s="78"/>
      <c r="I31" s="77"/>
      <c r="J31" s="54">
        <v>123</v>
      </c>
      <c r="K31" s="76">
        <v>0.3333333333333333</v>
      </c>
      <c r="L31" s="78"/>
    </row>
    <row r="32" spans="1:12" ht="9" customHeight="1">
      <c r="A32" s="64" t="s">
        <v>41</v>
      </c>
      <c r="B32" s="64">
        <v>0</v>
      </c>
      <c r="C32" s="74">
        <v>0</v>
      </c>
      <c r="D32" s="74"/>
      <c r="E32" s="67"/>
      <c r="F32" s="80">
        <v>0</v>
      </c>
      <c r="G32" s="74">
        <v>0</v>
      </c>
      <c r="H32" s="72"/>
      <c r="I32" s="67"/>
      <c r="J32" s="80">
        <v>2</v>
      </c>
      <c r="K32" s="74">
        <v>0.005420054200542005</v>
      </c>
      <c r="L32" s="72"/>
    </row>
    <row r="33" spans="1:12" ht="9" customHeight="1">
      <c r="A33" s="75" t="s">
        <v>64</v>
      </c>
      <c r="B33" s="75">
        <v>597</v>
      </c>
      <c r="C33" s="76">
        <v>0.36491442542787283</v>
      </c>
      <c r="D33" s="76"/>
      <c r="E33" s="77"/>
      <c r="F33" s="54">
        <v>222</v>
      </c>
      <c r="G33" s="76">
        <v>0.3781942078364566</v>
      </c>
      <c r="H33" s="78"/>
      <c r="I33" s="77"/>
      <c r="J33" s="54">
        <v>124</v>
      </c>
      <c r="K33" s="76">
        <v>0.33604336043360433</v>
      </c>
      <c r="L33" s="78"/>
    </row>
    <row r="34" spans="1:12" ht="9" customHeight="1">
      <c r="A34" s="75" t="s">
        <v>65</v>
      </c>
      <c r="B34" s="75">
        <v>346</v>
      </c>
      <c r="C34" s="76">
        <v>0.2114914425427873</v>
      </c>
      <c r="D34" s="76"/>
      <c r="E34" s="77"/>
      <c r="F34" s="54">
        <v>121</v>
      </c>
      <c r="G34" s="76">
        <v>0.2061328790459966</v>
      </c>
      <c r="H34" s="78"/>
      <c r="I34" s="77"/>
      <c r="J34" s="54">
        <v>88</v>
      </c>
      <c r="K34" s="76">
        <v>0.23848238482384823</v>
      </c>
      <c r="L34" s="78"/>
    </row>
    <row r="35" spans="1:12" ht="9" customHeight="1">
      <c r="A35" s="75" t="s">
        <v>66</v>
      </c>
      <c r="B35" s="75">
        <v>393</v>
      </c>
      <c r="C35" s="76">
        <v>0.2402200488997555</v>
      </c>
      <c r="D35" s="76"/>
      <c r="E35" s="77"/>
      <c r="F35" s="54">
        <v>131</v>
      </c>
      <c r="G35" s="76">
        <v>0.2231686541737649</v>
      </c>
      <c r="H35" s="78"/>
      <c r="I35" s="77"/>
      <c r="J35" s="54">
        <v>86</v>
      </c>
      <c r="K35" s="76">
        <v>0.23306233062330622</v>
      </c>
      <c r="L35" s="78"/>
    </row>
    <row r="36" spans="1:12" ht="9" customHeight="1">
      <c r="A36" s="75" t="s">
        <v>67</v>
      </c>
      <c r="B36" s="75">
        <v>117</v>
      </c>
      <c r="C36" s="76">
        <v>0.0715158924205379</v>
      </c>
      <c r="D36" s="76"/>
      <c r="E36" s="77"/>
      <c r="F36" s="54">
        <v>41</v>
      </c>
      <c r="G36" s="76">
        <v>0.06984667802385008</v>
      </c>
      <c r="H36" s="78"/>
      <c r="I36" s="77"/>
      <c r="J36" s="54">
        <v>20</v>
      </c>
      <c r="K36" s="76">
        <v>0.05420054200542006</v>
      </c>
      <c r="L36" s="78"/>
    </row>
    <row r="37" spans="1:12" ht="9" customHeight="1">
      <c r="A37" s="75" t="s">
        <v>68</v>
      </c>
      <c r="B37" s="75">
        <v>183</v>
      </c>
      <c r="C37" s="76">
        <v>0.11185819070904646</v>
      </c>
      <c r="D37" s="76"/>
      <c r="E37" s="77"/>
      <c r="F37" s="54">
        <v>72</v>
      </c>
      <c r="G37" s="76">
        <v>0.12265758091993186</v>
      </c>
      <c r="H37" s="78"/>
      <c r="I37" s="77"/>
      <c r="J37" s="54">
        <v>49</v>
      </c>
      <c r="K37" s="76">
        <v>0.13279132791327913</v>
      </c>
      <c r="L37" s="78"/>
    </row>
    <row r="38" spans="1:12" ht="9" customHeight="1">
      <c r="A38" s="64" t="s">
        <v>41</v>
      </c>
      <c r="B38" s="64">
        <v>0</v>
      </c>
      <c r="C38" s="74">
        <v>0</v>
      </c>
      <c r="D38" s="74"/>
      <c r="E38" s="67"/>
      <c r="F38" s="80">
        <v>0</v>
      </c>
      <c r="G38" s="74">
        <v>0</v>
      </c>
      <c r="H38" s="72"/>
      <c r="I38" s="67"/>
      <c r="J38" s="80">
        <v>2</v>
      </c>
      <c r="K38" s="74">
        <v>0.005420054200542005</v>
      </c>
      <c r="L38" s="72"/>
    </row>
    <row r="39" spans="1:12" ht="9" customHeight="1">
      <c r="A39" s="75" t="s">
        <v>69</v>
      </c>
      <c r="B39" s="75">
        <v>651</v>
      </c>
      <c r="C39" s="76">
        <v>0.39792176039119803</v>
      </c>
      <c r="D39" s="76"/>
      <c r="E39" s="77"/>
      <c r="F39" s="54">
        <v>223</v>
      </c>
      <c r="G39" s="76">
        <v>0.3798977853492334</v>
      </c>
      <c r="H39" s="78"/>
      <c r="I39" s="77"/>
      <c r="J39" s="54">
        <v>157</v>
      </c>
      <c r="K39" s="76">
        <v>0.4254742547425474</v>
      </c>
      <c r="L39" s="78"/>
    </row>
    <row r="40" spans="1:12" ht="9" customHeight="1">
      <c r="A40" s="75" t="s">
        <v>70</v>
      </c>
      <c r="B40" s="75">
        <v>964</v>
      </c>
      <c r="C40" s="76">
        <v>0.589242053789731</v>
      </c>
      <c r="D40" s="76"/>
      <c r="E40" s="77"/>
      <c r="F40" s="54">
        <v>355</v>
      </c>
      <c r="G40" s="76">
        <v>0.6047700170357752</v>
      </c>
      <c r="H40" s="78"/>
      <c r="I40" s="77"/>
      <c r="J40" s="54">
        <v>208</v>
      </c>
      <c r="K40" s="76">
        <v>0.5636856368563685</v>
      </c>
      <c r="L40" s="78"/>
    </row>
    <row r="41" spans="1:12" ht="9" customHeight="1">
      <c r="A41" s="75" t="s">
        <v>71</v>
      </c>
      <c r="B41" s="75">
        <v>20</v>
      </c>
      <c r="C41" s="76">
        <v>0.012224938875305624</v>
      </c>
      <c r="D41" s="76"/>
      <c r="E41" s="77"/>
      <c r="F41" s="54">
        <v>9</v>
      </c>
      <c r="G41" s="76">
        <v>0.015332197614991482</v>
      </c>
      <c r="H41" s="78"/>
      <c r="I41" s="77"/>
      <c r="J41" s="54">
        <v>2</v>
      </c>
      <c r="K41" s="76">
        <v>0.005420054200542005</v>
      </c>
      <c r="L41" s="78"/>
    </row>
    <row r="42" spans="1:12" ht="9" customHeight="1">
      <c r="A42" s="64" t="s">
        <v>41</v>
      </c>
      <c r="B42" s="64">
        <v>1</v>
      </c>
      <c r="C42" s="74">
        <v>0.0006112469437652812</v>
      </c>
      <c r="D42" s="74"/>
      <c r="E42" s="67"/>
      <c r="F42" s="80">
        <v>0</v>
      </c>
      <c r="G42" s="74">
        <v>0</v>
      </c>
      <c r="H42" s="72"/>
      <c r="I42" s="67"/>
      <c r="J42" s="80">
        <v>2</v>
      </c>
      <c r="K42" s="74">
        <v>0.005420054200542005</v>
      </c>
      <c r="L42" s="72"/>
    </row>
    <row r="43" spans="1:12" ht="9" customHeight="1">
      <c r="A43" s="75" t="s">
        <v>72</v>
      </c>
      <c r="B43" s="75"/>
      <c r="C43" s="76"/>
      <c r="D43" s="76"/>
      <c r="E43" s="77"/>
      <c r="F43" s="54"/>
      <c r="G43" s="76"/>
      <c r="H43" s="78"/>
      <c r="I43" s="77"/>
      <c r="J43" s="54"/>
      <c r="K43" s="76"/>
      <c r="L43" s="78"/>
    </row>
    <row r="44" spans="1:12" ht="9" customHeight="1">
      <c r="A44" s="75" t="s">
        <v>73</v>
      </c>
      <c r="B44" s="75">
        <v>2</v>
      </c>
      <c r="C44" s="76">
        <v>0.0030721966205837174</v>
      </c>
      <c r="D44" s="76"/>
      <c r="E44" s="77"/>
      <c r="F44" s="54">
        <v>1</v>
      </c>
      <c r="G44" s="76">
        <v>0.004484304932735426</v>
      </c>
      <c r="H44" s="78"/>
      <c r="I44" s="77"/>
      <c r="J44" s="54">
        <v>1</v>
      </c>
      <c r="K44" s="76">
        <v>0.006369426751592357</v>
      </c>
      <c r="L44" s="78"/>
    </row>
    <row r="45" spans="1:12" ht="9" customHeight="1">
      <c r="A45" s="91" t="s">
        <v>74</v>
      </c>
      <c r="B45" s="54">
        <v>149</v>
      </c>
      <c r="C45" s="76">
        <v>0.22887864823348694</v>
      </c>
      <c r="D45" s="92"/>
      <c r="F45" s="54">
        <v>63</v>
      </c>
      <c r="G45" s="76">
        <v>0.2825112107623318</v>
      </c>
      <c r="H45" s="78"/>
      <c r="J45" s="54">
        <v>40</v>
      </c>
      <c r="K45" s="76">
        <v>0.25477707006369427</v>
      </c>
      <c r="L45" s="78"/>
    </row>
    <row r="46" spans="1:12" ht="9" customHeight="1">
      <c r="A46" s="75" t="s">
        <v>75</v>
      </c>
      <c r="B46" s="75">
        <v>224</v>
      </c>
      <c r="C46" s="76">
        <v>0.34408602150537637</v>
      </c>
      <c r="D46" s="76"/>
      <c r="E46" s="77"/>
      <c r="F46" s="54">
        <v>69</v>
      </c>
      <c r="G46" s="76">
        <v>0.3094170403587444</v>
      </c>
      <c r="H46" s="78"/>
      <c r="I46" s="77"/>
      <c r="J46" s="54">
        <v>46</v>
      </c>
      <c r="K46" s="76">
        <v>0.2929936305732484</v>
      </c>
      <c r="L46" s="78"/>
    </row>
    <row r="47" spans="1:12" ht="9" customHeight="1">
      <c r="A47" s="91" t="s">
        <v>76</v>
      </c>
      <c r="B47" s="54">
        <v>114</v>
      </c>
      <c r="C47" s="76">
        <v>0.17511520737327188</v>
      </c>
      <c r="D47" s="92"/>
      <c r="F47" s="54">
        <v>32</v>
      </c>
      <c r="G47" s="76">
        <v>0.14349775784753363</v>
      </c>
      <c r="H47" s="78"/>
      <c r="J47" s="54">
        <v>29</v>
      </c>
      <c r="K47" s="76">
        <v>0.18471337579617833</v>
      </c>
      <c r="L47" s="78"/>
    </row>
    <row r="48" spans="1:12" ht="9" customHeight="1">
      <c r="A48" s="91" t="s">
        <v>77</v>
      </c>
      <c r="B48" s="54">
        <v>38</v>
      </c>
      <c r="C48" s="76">
        <v>0.05837173579109063</v>
      </c>
      <c r="D48" s="92"/>
      <c r="F48" s="54">
        <v>9</v>
      </c>
      <c r="G48" s="76">
        <v>0.04035874439461883</v>
      </c>
      <c r="H48" s="78"/>
      <c r="J48" s="54">
        <v>7</v>
      </c>
      <c r="K48" s="76">
        <v>0.044585987261146494</v>
      </c>
      <c r="L48" s="78"/>
    </row>
    <row r="49" spans="1:12" ht="9" customHeight="1">
      <c r="A49" s="91" t="s">
        <v>78</v>
      </c>
      <c r="B49" s="54">
        <v>17</v>
      </c>
      <c r="C49" s="76">
        <v>0.026113671274961597</v>
      </c>
      <c r="D49" s="92"/>
      <c r="F49" s="54">
        <v>3</v>
      </c>
      <c r="G49" s="76">
        <v>0.013452914798206279</v>
      </c>
      <c r="H49" s="78"/>
      <c r="J49" s="54">
        <v>3</v>
      </c>
      <c r="K49" s="76">
        <v>0.01910828025477707</v>
      </c>
      <c r="L49" s="78"/>
    </row>
    <row r="50" spans="1:12" ht="9" customHeight="1">
      <c r="A50" s="91" t="s">
        <v>79</v>
      </c>
      <c r="B50" s="54">
        <v>13</v>
      </c>
      <c r="C50" s="76">
        <v>0.019969278033794162</v>
      </c>
      <c r="D50" s="92"/>
      <c r="F50" s="54">
        <v>4</v>
      </c>
      <c r="G50" s="76">
        <v>0.017937219730941704</v>
      </c>
      <c r="H50" s="78"/>
      <c r="J50" s="54">
        <v>3</v>
      </c>
      <c r="K50" s="76">
        <v>0.01910828025477707</v>
      </c>
      <c r="L50" s="78"/>
    </row>
    <row r="51" spans="1:12" ht="9" customHeight="1">
      <c r="A51" s="91" t="s">
        <v>80</v>
      </c>
      <c r="B51" s="54">
        <v>12</v>
      </c>
      <c r="C51" s="76">
        <v>0.018433179723502304</v>
      </c>
      <c r="D51" s="92"/>
      <c r="F51" s="54">
        <v>7</v>
      </c>
      <c r="G51" s="76">
        <v>0.03139013452914798</v>
      </c>
      <c r="H51" s="78"/>
      <c r="J51" s="54">
        <v>5</v>
      </c>
      <c r="K51" s="76">
        <v>0.03184713375796178</v>
      </c>
      <c r="L51" s="78"/>
    </row>
    <row r="52" spans="1:12" ht="9" customHeight="1">
      <c r="A52" s="91" t="s">
        <v>81</v>
      </c>
      <c r="B52" s="54">
        <v>82</v>
      </c>
      <c r="C52" s="76">
        <v>0.1259600614439324</v>
      </c>
      <c r="D52" s="92"/>
      <c r="F52" s="54">
        <v>35</v>
      </c>
      <c r="G52" s="76">
        <v>0.15695067264573992</v>
      </c>
      <c r="H52" s="78"/>
      <c r="J52" s="54">
        <v>23</v>
      </c>
      <c r="K52" s="76">
        <v>0.1464968152866242</v>
      </c>
      <c r="L52" s="78"/>
    </row>
    <row r="53" spans="1:12" ht="9" customHeight="1">
      <c r="A53" s="93" t="s">
        <v>41</v>
      </c>
      <c r="B53" s="65">
        <v>0</v>
      </c>
      <c r="C53" s="74">
        <v>0</v>
      </c>
      <c r="D53" s="89"/>
      <c r="E53" s="94"/>
      <c r="F53" s="65">
        <v>0</v>
      </c>
      <c r="G53" s="74">
        <v>0</v>
      </c>
      <c r="H53" s="72"/>
      <c r="I53" s="94"/>
      <c r="J53" s="65">
        <v>0</v>
      </c>
      <c r="K53" s="74">
        <v>0</v>
      </c>
      <c r="L53" s="72"/>
    </row>
    <row r="54" spans="1:12" ht="9" customHeight="1">
      <c r="A54" s="95" t="s">
        <v>82</v>
      </c>
      <c r="B54" s="54"/>
      <c r="C54" s="76"/>
      <c r="D54" s="92"/>
      <c r="F54" s="54"/>
      <c r="G54" s="76"/>
      <c r="H54" s="78"/>
      <c r="J54" s="54"/>
      <c r="K54" s="76"/>
      <c r="L54" s="96"/>
    </row>
    <row r="55" spans="1:12" ht="9" customHeight="1">
      <c r="A55" s="91" t="s">
        <v>83</v>
      </c>
      <c r="B55" s="54">
        <v>164</v>
      </c>
      <c r="C55" s="76">
        <v>0.17012448132780084</v>
      </c>
      <c r="D55" s="92"/>
      <c r="F55" s="54">
        <v>67</v>
      </c>
      <c r="G55" s="76">
        <v>0.18873239436619718</v>
      </c>
      <c r="H55" s="78"/>
      <c r="J55" s="54">
        <v>38</v>
      </c>
      <c r="K55" s="76">
        <v>0.18269230769230768</v>
      </c>
      <c r="L55" s="78"/>
    </row>
    <row r="56" spans="1:12" ht="9" customHeight="1">
      <c r="A56" s="91" t="s">
        <v>84</v>
      </c>
      <c r="B56" s="54">
        <v>345</v>
      </c>
      <c r="C56" s="76">
        <v>0.3578838174273859</v>
      </c>
      <c r="D56" s="92"/>
      <c r="F56" s="54">
        <v>122</v>
      </c>
      <c r="G56" s="76">
        <v>0.3436619718309859</v>
      </c>
      <c r="H56" s="78"/>
      <c r="J56" s="54">
        <v>75</v>
      </c>
      <c r="K56" s="76">
        <v>0.3605769230769231</v>
      </c>
      <c r="L56" s="78"/>
    </row>
    <row r="57" spans="1:12" ht="9" customHeight="1">
      <c r="A57" s="91" t="s">
        <v>74</v>
      </c>
      <c r="B57" s="54">
        <v>210</v>
      </c>
      <c r="C57" s="76">
        <v>0.21784232365145229</v>
      </c>
      <c r="D57" s="92"/>
      <c r="F57" s="54">
        <v>74</v>
      </c>
      <c r="G57" s="76">
        <v>0.2084507042253521</v>
      </c>
      <c r="H57" s="78"/>
      <c r="J57" s="54">
        <v>48</v>
      </c>
      <c r="K57" s="76">
        <v>0.23076923076923078</v>
      </c>
      <c r="L57" s="78"/>
    </row>
    <row r="58" spans="1:12" ht="9" customHeight="1">
      <c r="A58" s="91" t="s">
        <v>75</v>
      </c>
      <c r="B58" s="54">
        <v>113</v>
      </c>
      <c r="C58" s="76">
        <v>0.11721991701244813</v>
      </c>
      <c r="D58" s="92"/>
      <c r="F58" s="54">
        <v>46</v>
      </c>
      <c r="G58" s="76">
        <v>0.1295774647887324</v>
      </c>
      <c r="H58" s="78"/>
      <c r="J58" s="54">
        <v>22</v>
      </c>
      <c r="K58" s="76">
        <v>0.10576923076923077</v>
      </c>
      <c r="L58" s="78"/>
    </row>
    <row r="59" spans="1:12" ht="9" customHeight="1">
      <c r="A59" s="91" t="s">
        <v>76</v>
      </c>
      <c r="B59" s="54">
        <v>35</v>
      </c>
      <c r="C59" s="76">
        <v>0.03630705394190872</v>
      </c>
      <c r="D59" s="92"/>
      <c r="F59" s="54">
        <v>9</v>
      </c>
      <c r="G59" s="76">
        <v>0.02535211267605634</v>
      </c>
      <c r="H59" s="78"/>
      <c r="J59" s="54">
        <v>5</v>
      </c>
      <c r="K59" s="76">
        <v>0.02403846153846154</v>
      </c>
      <c r="L59" s="78"/>
    </row>
    <row r="60" spans="1:12" ht="9" customHeight="1">
      <c r="A60" s="91" t="s">
        <v>77</v>
      </c>
      <c r="B60" s="54">
        <v>27</v>
      </c>
      <c r="C60" s="76">
        <v>0.028008298755186723</v>
      </c>
      <c r="D60" s="92"/>
      <c r="F60" s="54">
        <v>10</v>
      </c>
      <c r="G60" s="76">
        <v>0.028169014084507043</v>
      </c>
      <c r="H60" s="78"/>
      <c r="J60" s="54">
        <v>8</v>
      </c>
      <c r="K60" s="76">
        <v>0.038461538461538464</v>
      </c>
      <c r="L60" s="78"/>
    </row>
    <row r="61" spans="1:12" ht="9" customHeight="1">
      <c r="A61" s="91" t="s">
        <v>78</v>
      </c>
      <c r="B61" s="54">
        <v>9</v>
      </c>
      <c r="C61" s="76">
        <v>0.00933609958506224</v>
      </c>
      <c r="D61" s="92"/>
      <c r="F61" s="54">
        <v>4</v>
      </c>
      <c r="G61" s="76">
        <v>0.011267605633802818</v>
      </c>
      <c r="H61" s="78"/>
      <c r="J61" s="54">
        <v>2</v>
      </c>
      <c r="K61" s="76">
        <v>0.009615384615384616</v>
      </c>
      <c r="L61" s="78"/>
    </row>
    <row r="62" spans="1:12" ht="9" customHeight="1">
      <c r="A62" s="91" t="s">
        <v>79</v>
      </c>
      <c r="B62" s="54">
        <v>17</v>
      </c>
      <c r="C62" s="76">
        <v>0.017634854771784232</v>
      </c>
      <c r="D62" s="92"/>
      <c r="F62" s="54">
        <v>6</v>
      </c>
      <c r="G62" s="76">
        <v>0.016901408450704224</v>
      </c>
      <c r="H62" s="78"/>
      <c r="J62" s="54">
        <v>4</v>
      </c>
      <c r="K62" s="76">
        <v>0.019230769230769232</v>
      </c>
      <c r="L62" s="78"/>
    </row>
    <row r="63" spans="1:12" ht="9" customHeight="1">
      <c r="A63" s="91" t="s">
        <v>85</v>
      </c>
      <c r="B63" s="54">
        <v>44</v>
      </c>
      <c r="C63" s="76">
        <v>0.04564315352697095</v>
      </c>
      <c r="D63" s="92"/>
      <c r="F63" s="54">
        <v>17</v>
      </c>
      <c r="G63" s="76">
        <v>0.04788732394366197</v>
      </c>
      <c r="H63" s="78"/>
      <c r="J63" s="54">
        <v>6</v>
      </c>
      <c r="K63" s="76">
        <v>0.028846153846153848</v>
      </c>
      <c r="L63" s="78"/>
    </row>
    <row r="64" spans="1:12" ht="9" customHeight="1">
      <c r="A64" s="93" t="s">
        <v>41</v>
      </c>
      <c r="B64" s="65">
        <v>0</v>
      </c>
      <c r="C64" s="74">
        <v>0</v>
      </c>
      <c r="D64" s="89"/>
      <c r="E64" s="94"/>
      <c r="F64" s="65">
        <v>0</v>
      </c>
      <c r="G64" s="74">
        <v>0</v>
      </c>
      <c r="H64" s="72"/>
      <c r="I64" s="94"/>
      <c r="J64" s="65">
        <v>0</v>
      </c>
      <c r="K64" s="74">
        <v>0</v>
      </c>
      <c r="L64" s="72"/>
    </row>
    <row r="65" spans="1:12" ht="9" customHeight="1">
      <c r="A65" s="91" t="s">
        <v>86</v>
      </c>
      <c r="B65" s="97" t="s">
        <v>87</v>
      </c>
      <c r="C65" s="54">
        <v>3.107</v>
      </c>
      <c r="D65" s="98"/>
      <c r="F65" s="97" t="s">
        <v>87</v>
      </c>
      <c r="G65" s="54">
        <v>3.191</v>
      </c>
      <c r="H65" s="78"/>
      <c r="J65" s="97" t="s">
        <v>87</v>
      </c>
      <c r="K65" s="54">
        <v>3.171</v>
      </c>
      <c r="L65" s="78"/>
    </row>
    <row r="66" spans="1:12" ht="9" customHeight="1">
      <c r="A66" s="99"/>
      <c r="B66" s="97" t="s">
        <v>88</v>
      </c>
      <c r="C66" s="54">
        <v>0.478</v>
      </c>
      <c r="D66" s="98"/>
      <c r="F66" s="97" t="s">
        <v>88</v>
      </c>
      <c r="G66" s="100">
        <v>0.472</v>
      </c>
      <c r="H66" s="78"/>
      <c r="J66" s="97" t="s">
        <v>88</v>
      </c>
      <c r="K66" s="100">
        <v>0.459</v>
      </c>
      <c r="L66" s="78"/>
    </row>
    <row r="67" spans="1:12" ht="9" customHeight="1">
      <c r="A67" s="99"/>
      <c r="B67" s="97" t="s">
        <v>89</v>
      </c>
      <c r="C67" s="100">
        <v>4</v>
      </c>
      <c r="D67" s="101"/>
      <c r="F67" s="97" t="s">
        <v>89</v>
      </c>
      <c r="G67" s="100">
        <v>4</v>
      </c>
      <c r="H67" s="78"/>
      <c r="J67" s="97" t="s">
        <v>89</v>
      </c>
      <c r="K67" s="100">
        <v>4</v>
      </c>
      <c r="L67" s="78"/>
    </row>
    <row r="68" spans="1:12" ht="9" customHeight="1">
      <c r="A68" s="99"/>
      <c r="B68" s="97" t="s">
        <v>90</v>
      </c>
      <c r="C68" s="100">
        <v>2</v>
      </c>
      <c r="D68" s="98"/>
      <c r="F68" s="97" t="s">
        <v>90</v>
      </c>
      <c r="G68" s="100">
        <v>2</v>
      </c>
      <c r="H68" s="78"/>
      <c r="J68" s="97" t="s">
        <v>90</v>
      </c>
      <c r="K68" s="100">
        <v>2.081</v>
      </c>
      <c r="L68" s="78"/>
    </row>
    <row r="69" spans="1:12" ht="9" customHeight="1">
      <c r="A69" s="102"/>
      <c r="B69" s="71" t="s">
        <v>91</v>
      </c>
      <c r="C69" s="65">
        <v>1636</v>
      </c>
      <c r="D69" s="66"/>
      <c r="E69" s="94"/>
      <c r="F69" s="71" t="s">
        <v>91</v>
      </c>
      <c r="G69" s="65">
        <v>587</v>
      </c>
      <c r="H69" s="72"/>
      <c r="I69" s="94"/>
      <c r="J69" s="71" t="s">
        <v>91</v>
      </c>
      <c r="K69" s="65">
        <v>369</v>
      </c>
      <c r="L69" s="72"/>
    </row>
    <row r="70" spans="1:12" ht="11.25">
      <c r="A70" s="61"/>
      <c r="B70" s="84"/>
      <c r="C70" s="103"/>
      <c r="D70" s="103"/>
      <c r="E70" s="103"/>
      <c r="F70" s="103"/>
      <c r="G70" s="103"/>
      <c r="H70" s="96"/>
      <c r="I70" s="103"/>
      <c r="J70" s="103"/>
      <c r="K70" s="103"/>
      <c r="L70" s="96"/>
    </row>
    <row r="71" spans="1:12" ht="11.25">
      <c r="A71" s="77"/>
      <c r="B71" s="104"/>
      <c r="C71" s="104"/>
      <c r="D71" s="104"/>
      <c r="E71" s="104"/>
      <c r="F71" s="104"/>
      <c r="G71" s="104"/>
      <c r="H71" s="78"/>
      <c r="I71" s="104"/>
      <c r="J71" s="104"/>
      <c r="K71" s="104"/>
      <c r="L71" s="78"/>
    </row>
    <row r="72" spans="1:12" ht="4.5" customHeight="1">
      <c r="A72" s="67"/>
      <c r="B72" s="94"/>
      <c r="C72" s="94"/>
      <c r="D72" s="94"/>
      <c r="E72" s="94"/>
      <c r="F72" s="94"/>
      <c r="G72" s="94"/>
      <c r="H72" s="72"/>
      <c r="I72" s="94"/>
      <c r="J72" s="94"/>
      <c r="K72" s="94"/>
      <c r="L72" s="72"/>
    </row>
    <row r="90" ht="11.25">
      <c r="A90" s="105" t="s">
        <v>30</v>
      </c>
    </row>
  </sheetData>
  <printOptions horizontalCentered="1"/>
  <pageMargins left="0.36" right="0" top="0.42" bottom="0.16" header="0.42" footer="0.16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4"/>
  <sheetViews>
    <sheetView workbookViewId="0" topLeftCell="A1">
      <selection activeCell="E34" sqref="E34"/>
    </sheetView>
  </sheetViews>
  <sheetFormatPr defaultColWidth="9.140625" defaultRowHeight="12.75"/>
  <cols>
    <col min="1" max="1" width="28.8515625" style="111" customWidth="1"/>
    <col min="2" max="7" width="8.421875" style="111" customWidth="1"/>
    <col min="8" max="8" width="3.421875" style="111" customWidth="1"/>
    <col min="9" max="14" width="6.140625" style="111" customWidth="1"/>
    <col min="15" max="15" width="6.140625" style="176" customWidth="1"/>
    <col min="16" max="16384" width="9.140625" style="111" customWidth="1"/>
  </cols>
  <sheetData>
    <row r="1" spans="1:15" ht="15.75">
      <c r="A1" s="106" t="s">
        <v>29</v>
      </c>
      <c r="B1" s="107"/>
      <c r="C1" s="107"/>
      <c r="D1" s="107"/>
      <c r="E1" s="107"/>
      <c r="F1" s="107"/>
      <c r="G1" s="108"/>
      <c r="H1" s="109"/>
      <c r="I1" s="107"/>
      <c r="J1" s="107"/>
      <c r="K1" s="107"/>
      <c r="L1" s="107"/>
      <c r="M1" s="107"/>
      <c r="N1" s="107"/>
      <c r="O1" s="110"/>
    </row>
    <row r="2" spans="1:16" ht="15.75">
      <c r="A2" s="112" t="s">
        <v>17</v>
      </c>
      <c r="B2" s="113"/>
      <c r="C2" s="113"/>
      <c r="D2" s="113"/>
      <c r="E2" s="113"/>
      <c r="F2" s="113"/>
      <c r="G2" s="114"/>
      <c r="H2" s="109"/>
      <c r="I2" s="115"/>
      <c r="J2" s="115"/>
      <c r="K2" s="115"/>
      <c r="L2" s="115"/>
      <c r="M2" s="113"/>
      <c r="N2" s="113"/>
      <c r="O2" s="116"/>
      <c r="P2" s="117"/>
    </row>
    <row r="3" spans="1:16" ht="7.5" customHeight="1">
      <c r="A3" s="75"/>
      <c r="B3" s="113"/>
      <c r="C3" s="113"/>
      <c r="D3" s="113"/>
      <c r="E3" s="113"/>
      <c r="F3" s="113"/>
      <c r="G3" s="114"/>
      <c r="H3" s="109"/>
      <c r="I3" s="113"/>
      <c r="J3" s="113"/>
      <c r="K3" s="113"/>
      <c r="L3" s="113"/>
      <c r="M3" s="113"/>
      <c r="N3" s="113"/>
      <c r="O3" s="116"/>
      <c r="P3" s="117"/>
    </row>
    <row r="4" spans="1:16" ht="15">
      <c r="A4" s="118" t="s">
        <v>6</v>
      </c>
      <c r="B4" s="119"/>
      <c r="C4" s="119"/>
      <c r="D4" s="119"/>
      <c r="E4" s="119"/>
      <c r="F4" s="119"/>
      <c r="G4" s="120"/>
      <c r="H4" s="109"/>
      <c r="I4" s="113"/>
      <c r="J4" s="113"/>
      <c r="K4" s="113"/>
      <c r="L4" s="113"/>
      <c r="M4" s="113"/>
      <c r="N4" s="113"/>
      <c r="O4" s="121"/>
      <c r="P4" s="117"/>
    </row>
    <row r="5" spans="1:16" ht="15">
      <c r="A5" s="122"/>
      <c r="B5" s="123" t="s">
        <v>92</v>
      </c>
      <c r="C5" s="124"/>
      <c r="D5" s="124"/>
      <c r="E5" s="124"/>
      <c r="F5" s="124"/>
      <c r="G5" s="125"/>
      <c r="H5" s="109"/>
      <c r="I5" s="113"/>
      <c r="J5" s="113"/>
      <c r="K5" s="113"/>
      <c r="L5" s="113"/>
      <c r="M5" s="113"/>
      <c r="N5" s="113"/>
      <c r="O5" s="126"/>
      <c r="P5" s="117"/>
    </row>
    <row r="6" spans="1:16" ht="12.75">
      <c r="A6" s="73" t="s">
        <v>93</v>
      </c>
      <c r="B6" s="127" t="s">
        <v>94</v>
      </c>
      <c r="C6" s="128" t="s">
        <v>95</v>
      </c>
      <c r="D6" s="128" t="s">
        <v>96</v>
      </c>
      <c r="E6" s="128" t="s">
        <v>97</v>
      </c>
      <c r="F6" s="128" t="s">
        <v>98</v>
      </c>
      <c r="G6" s="129" t="s">
        <v>38</v>
      </c>
      <c r="H6" s="109"/>
      <c r="I6" s="130"/>
      <c r="J6" s="130"/>
      <c r="K6" s="130"/>
      <c r="L6" s="130"/>
      <c r="M6" s="130"/>
      <c r="N6" s="130"/>
      <c r="O6" s="131"/>
      <c r="P6" s="117"/>
    </row>
    <row r="7" spans="1:16" ht="12.75">
      <c r="A7" s="73" t="s">
        <v>38</v>
      </c>
      <c r="B7" s="132">
        <v>597</v>
      </c>
      <c r="C7" s="133">
        <v>346</v>
      </c>
      <c r="D7" s="133">
        <v>393</v>
      </c>
      <c r="E7" s="133">
        <v>117</v>
      </c>
      <c r="F7" s="133">
        <v>183</v>
      </c>
      <c r="G7" s="134">
        <v>1636</v>
      </c>
      <c r="H7" s="109"/>
      <c r="I7" s="113"/>
      <c r="J7" s="113"/>
      <c r="K7" s="113"/>
      <c r="L7" s="113"/>
      <c r="M7" s="113"/>
      <c r="N7" s="113"/>
      <c r="O7" s="135"/>
      <c r="P7" s="117"/>
    </row>
    <row r="8" spans="1:16" ht="11.25" customHeight="1">
      <c r="A8" s="58" t="s">
        <v>39</v>
      </c>
      <c r="B8" s="136">
        <v>0.5795644891122278</v>
      </c>
      <c r="C8" s="137">
        <v>0.4913294797687861</v>
      </c>
      <c r="D8" s="137">
        <v>0.8269720101781171</v>
      </c>
      <c r="E8" s="137">
        <v>0.19658119658119658</v>
      </c>
      <c r="F8" s="137">
        <v>0.8961748633879781</v>
      </c>
      <c r="G8" s="138">
        <v>0.628361858190709</v>
      </c>
      <c r="H8" s="139"/>
      <c r="I8" s="140"/>
      <c r="J8" s="140"/>
      <c r="K8" s="140"/>
      <c r="L8" s="140"/>
      <c r="M8" s="140"/>
      <c r="N8" s="109"/>
      <c r="O8" s="135"/>
      <c r="P8" s="141"/>
    </row>
    <row r="9" spans="1:16" ht="11.25" customHeight="1">
      <c r="A9" s="75" t="s">
        <v>40</v>
      </c>
      <c r="B9" s="142">
        <v>0.4204355108877722</v>
      </c>
      <c r="C9" s="143">
        <v>0.5086705202312138</v>
      </c>
      <c r="D9" s="143">
        <v>0.17302798982188294</v>
      </c>
      <c r="E9" s="143">
        <v>0.8034188034188035</v>
      </c>
      <c r="F9" s="143">
        <v>0.10382513661202186</v>
      </c>
      <c r="G9" s="144">
        <v>0.37163814180929094</v>
      </c>
      <c r="H9" s="139"/>
      <c r="I9" s="140"/>
      <c r="J9" s="140"/>
      <c r="K9" s="140"/>
      <c r="L9" s="140"/>
      <c r="M9" s="140"/>
      <c r="N9" s="109"/>
      <c r="O9" s="135"/>
      <c r="P9" s="141"/>
    </row>
    <row r="10" spans="1:16" ht="11.25" customHeight="1">
      <c r="A10" s="64" t="s">
        <v>41</v>
      </c>
      <c r="B10" s="142">
        <v>0</v>
      </c>
      <c r="C10" s="143">
        <v>0</v>
      </c>
      <c r="D10" s="143">
        <v>0</v>
      </c>
      <c r="E10" s="143">
        <v>0</v>
      </c>
      <c r="F10" s="143">
        <v>0</v>
      </c>
      <c r="G10" s="144">
        <v>0</v>
      </c>
      <c r="H10" s="139"/>
      <c r="I10" s="140"/>
      <c r="J10" s="140"/>
      <c r="K10" s="140"/>
      <c r="L10" s="140"/>
      <c r="M10" s="140"/>
      <c r="N10" s="109"/>
      <c r="O10" s="135"/>
      <c r="P10" s="141"/>
    </row>
    <row r="11" spans="1:16" ht="12.75">
      <c r="A11" s="75" t="s">
        <v>42</v>
      </c>
      <c r="B11" s="136">
        <v>0.830820770519263</v>
      </c>
      <c r="C11" s="137">
        <v>0.8410404624277457</v>
      </c>
      <c r="D11" s="137">
        <v>0.8956743002544529</v>
      </c>
      <c r="E11" s="137">
        <v>0.8376068376068376</v>
      </c>
      <c r="F11" s="137">
        <v>0.8852459016393442</v>
      </c>
      <c r="G11" s="138">
        <v>0.8551344743276283</v>
      </c>
      <c r="H11" s="139"/>
      <c r="I11" s="140"/>
      <c r="J11" s="140"/>
      <c r="K11" s="140"/>
      <c r="L11" s="140"/>
      <c r="M11" s="140"/>
      <c r="N11" s="109"/>
      <c r="O11" s="135"/>
      <c r="P11" s="141"/>
    </row>
    <row r="12" spans="1:16" ht="12.75">
      <c r="A12" s="75" t="s">
        <v>43</v>
      </c>
      <c r="B12" s="142">
        <v>0.11892797319932999</v>
      </c>
      <c r="C12" s="143">
        <v>0.07514450867052024</v>
      </c>
      <c r="D12" s="143">
        <v>0.08651399491094147</v>
      </c>
      <c r="E12" s="143">
        <v>0.06837606837606838</v>
      </c>
      <c r="F12" s="143">
        <v>0.06557377049180328</v>
      </c>
      <c r="G12" s="144">
        <v>0.09229828850855745</v>
      </c>
      <c r="H12" s="139"/>
      <c r="I12" s="140"/>
      <c r="J12" s="140"/>
      <c r="K12" s="140"/>
      <c r="L12" s="140"/>
      <c r="M12" s="140"/>
      <c r="N12" s="109"/>
      <c r="O12" s="135"/>
      <c r="P12" s="141"/>
    </row>
    <row r="13" spans="1:16" ht="12.75">
      <c r="A13" s="75" t="s">
        <v>44</v>
      </c>
      <c r="B13" s="142">
        <v>0.021775544388609715</v>
      </c>
      <c r="C13" s="143">
        <v>0.02023121387283237</v>
      </c>
      <c r="D13" s="143">
        <v>0.005089058524173028</v>
      </c>
      <c r="E13" s="143">
        <v>0.02564102564102564</v>
      </c>
      <c r="F13" s="143">
        <v>0.0273224043715847</v>
      </c>
      <c r="G13" s="144">
        <v>0.018337408312958436</v>
      </c>
      <c r="H13" s="139"/>
      <c r="I13" s="140"/>
      <c r="J13" s="140"/>
      <c r="K13" s="140"/>
      <c r="L13" s="140"/>
      <c r="M13" s="140"/>
      <c r="N13" s="109"/>
      <c r="O13" s="135"/>
      <c r="P13" s="141"/>
    </row>
    <row r="14" spans="1:16" ht="12.75">
      <c r="A14" s="75" t="s">
        <v>45</v>
      </c>
      <c r="B14" s="142">
        <v>0.005025125628140704</v>
      </c>
      <c r="C14" s="143">
        <v>0.008670520231213872</v>
      </c>
      <c r="D14" s="143">
        <v>0.002544529262086514</v>
      </c>
      <c r="E14" s="143">
        <v>0.008547008547008548</v>
      </c>
      <c r="F14" s="143">
        <v>0.00546448087431694</v>
      </c>
      <c r="G14" s="144">
        <v>0.005501222493887531</v>
      </c>
      <c r="H14" s="109"/>
      <c r="I14" s="109"/>
      <c r="J14" s="109"/>
      <c r="K14" s="109"/>
      <c r="L14" s="109"/>
      <c r="M14" s="109"/>
      <c r="N14" s="109"/>
      <c r="O14" s="135"/>
      <c r="P14" s="141"/>
    </row>
    <row r="15" spans="1:16" ht="12.75">
      <c r="A15" s="75" t="s">
        <v>46</v>
      </c>
      <c r="B15" s="142">
        <v>0.01675041876046901</v>
      </c>
      <c r="C15" s="143">
        <v>0.017341040462427744</v>
      </c>
      <c r="D15" s="143">
        <v>0.010178117048346057</v>
      </c>
      <c r="E15" s="143">
        <v>0.017094017094017096</v>
      </c>
      <c r="F15" s="143">
        <v>0.01639344262295082</v>
      </c>
      <c r="G15" s="144">
        <v>0.015281173594132029</v>
      </c>
      <c r="H15" s="109"/>
      <c r="I15" s="109"/>
      <c r="J15" s="109"/>
      <c r="K15" s="109"/>
      <c r="L15" s="109"/>
      <c r="M15" s="109"/>
      <c r="N15" s="109"/>
      <c r="O15" s="135"/>
      <c r="P15" s="141"/>
    </row>
    <row r="16" spans="1:16" ht="12.75">
      <c r="A16" s="75" t="s">
        <v>47</v>
      </c>
      <c r="B16" s="142">
        <v>0.006700167504187605</v>
      </c>
      <c r="C16" s="143">
        <v>0.03757225433526012</v>
      </c>
      <c r="D16" s="143">
        <v>0</v>
      </c>
      <c r="E16" s="143">
        <v>0.042735042735042736</v>
      </c>
      <c r="F16" s="143">
        <v>0</v>
      </c>
      <c r="G16" s="144">
        <v>0.013447432762836185</v>
      </c>
      <c r="H16" s="109"/>
      <c r="I16" s="109"/>
      <c r="J16" s="109"/>
      <c r="K16" s="109"/>
      <c r="L16" s="109"/>
      <c r="M16" s="109"/>
      <c r="N16" s="109"/>
      <c r="O16" s="135"/>
      <c r="P16" s="141"/>
    </row>
    <row r="17" spans="1:16" ht="12.75">
      <c r="A17" s="64" t="s">
        <v>41</v>
      </c>
      <c r="B17" s="142">
        <v>0</v>
      </c>
      <c r="C17" s="143">
        <v>0</v>
      </c>
      <c r="D17" s="143">
        <v>0</v>
      </c>
      <c r="E17" s="143">
        <v>0</v>
      </c>
      <c r="F17" s="143">
        <v>0</v>
      </c>
      <c r="G17" s="144">
        <v>0</v>
      </c>
      <c r="H17" s="109"/>
      <c r="I17" s="109"/>
      <c r="J17" s="109"/>
      <c r="K17" s="109"/>
      <c r="L17" s="109"/>
      <c r="M17" s="109"/>
      <c r="N17" s="109"/>
      <c r="O17" s="145"/>
      <c r="P17" s="141"/>
    </row>
    <row r="18" spans="1:16" ht="12.75">
      <c r="A18" s="58" t="s">
        <v>99</v>
      </c>
      <c r="B18" s="146" t="s">
        <v>50</v>
      </c>
      <c r="C18" s="147" t="s">
        <v>100</v>
      </c>
      <c r="D18" s="147" t="s">
        <v>101</v>
      </c>
      <c r="E18" s="147" t="s">
        <v>102</v>
      </c>
      <c r="F18" s="147" t="s">
        <v>103</v>
      </c>
      <c r="G18" s="148" t="s">
        <v>50</v>
      </c>
      <c r="H18" s="109"/>
      <c r="I18" s="109"/>
      <c r="J18" s="109"/>
      <c r="K18" s="109"/>
      <c r="L18" s="109"/>
      <c r="M18" s="109"/>
      <c r="N18" s="109"/>
      <c r="O18" s="149"/>
      <c r="P18" s="141"/>
    </row>
    <row r="19" spans="1:16" ht="12.75">
      <c r="A19" s="150" t="s">
        <v>104</v>
      </c>
      <c r="B19" s="151">
        <v>23.6</v>
      </c>
      <c r="C19" s="152">
        <v>22.95</v>
      </c>
      <c r="D19" s="152">
        <v>23.23</v>
      </c>
      <c r="E19" s="152">
        <v>23.64</v>
      </c>
      <c r="F19" s="152">
        <v>25.88</v>
      </c>
      <c r="G19" s="153">
        <v>23.43</v>
      </c>
      <c r="H19" s="109"/>
      <c r="I19" s="109"/>
      <c r="J19" s="109"/>
      <c r="K19" s="109"/>
      <c r="L19" s="109"/>
      <c r="M19" s="109"/>
      <c r="N19" s="109"/>
      <c r="O19" s="154"/>
      <c r="P19" s="141"/>
    </row>
    <row r="20" spans="1:16" ht="12.75">
      <c r="A20" s="58" t="s">
        <v>55</v>
      </c>
      <c r="B20" s="142">
        <v>0.628140703517588</v>
      </c>
      <c r="C20" s="143">
        <v>0.815028901734104</v>
      </c>
      <c r="D20" s="143">
        <v>0.9541984732824428</v>
      </c>
      <c r="E20" s="143">
        <v>0.9572649572649573</v>
      </c>
      <c r="F20" s="143">
        <v>1</v>
      </c>
      <c r="G20" s="144">
        <v>0.8111246943765281</v>
      </c>
      <c r="H20" s="109"/>
      <c r="I20" s="109"/>
      <c r="J20" s="109"/>
      <c r="K20" s="109"/>
      <c r="L20" s="109"/>
      <c r="M20" s="109"/>
      <c r="N20" s="109"/>
      <c r="O20" s="135"/>
      <c r="P20" s="141"/>
    </row>
    <row r="21" spans="1:16" ht="12.75">
      <c r="A21" s="75" t="s">
        <v>56</v>
      </c>
      <c r="B21" s="142">
        <v>0.03015075376884422</v>
      </c>
      <c r="C21" s="143">
        <v>0</v>
      </c>
      <c r="D21" s="143">
        <v>0</v>
      </c>
      <c r="E21" s="143">
        <v>0</v>
      </c>
      <c r="F21" s="143">
        <v>0</v>
      </c>
      <c r="G21" s="144">
        <v>0.011002444987775062</v>
      </c>
      <c r="H21" s="109"/>
      <c r="I21" s="109"/>
      <c r="J21" s="109"/>
      <c r="K21" s="109"/>
      <c r="L21" s="109"/>
      <c r="M21" s="109"/>
      <c r="N21" s="109"/>
      <c r="O21" s="135"/>
      <c r="P21" s="141"/>
    </row>
    <row r="22" spans="1:16" ht="12.75">
      <c r="A22" s="75" t="s">
        <v>57</v>
      </c>
      <c r="B22" s="142">
        <v>0.21608040201005024</v>
      </c>
      <c r="C22" s="143">
        <v>0.002890173410404624</v>
      </c>
      <c r="D22" s="143">
        <v>0.04580152671755725</v>
      </c>
      <c r="E22" s="143">
        <v>0.042735042735042736</v>
      </c>
      <c r="F22" s="143">
        <v>0</v>
      </c>
      <c r="G22" s="144">
        <v>0.09352078239608802</v>
      </c>
      <c r="H22" s="109"/>
      <c r="I22" s="109"/>
      <c r="J22" s="109"/>
      <c r="K22" s="109"/>
      <c r="L22" s="109"/>
      <c r="M22" s="109"/>
      <c r="N22" s="109"/>
      <c r="O22" s="135"/>
      <c r="P22" s="141"/>
    </row>
    <row r="23" spans="1:16" ht="12.75" customHeight="1">
      <c r="A23" s="75" t="s">
        <v>58</v>
      </c>
      <c r="B23" s="142">
        <v>0.01507537688442211</v>
      </c>
      <c r="C23" s="143">
        <v>0</v>
      </c>
      <c r="D23" s="143">
        <v>0</v>
      </c>
      <c r="E23" s="143">
        <v>0</v>
      </c>
      <c r="F23" s="143">
        <v>0</v>
      </c>
      <c r="G23" s="144">
        <v>0.005501222493887531</v>
      </c>
      <c r="H23" s="109"/>
      <c r="I23" s="113"/>
      <c r="J23" s="113"/>
      <c r="K23" s="113"/>
      <c r="L23" s="113"/>
      <c r="M23" s="113"/>
      <c r="N23" s="109"/>
      <c r="O23" s="135"/>
      <c r="P23" s="117"/>
    </row>
    <row r="24" spans="1:16" ht="12.75">
      <c r="A24" s="75" t="s">
        <v>59</v>
      </c>
      <c r="B24" s="142">
        <v>0</v>
      </c>
      <c r="C24" s="143">
        <v>0.18208092485549132</v>
      </c>
      <c r="D24" s="143">
        <v>0</v>
      </c>
      <c r="E24" s="143">
        <v>0</v>
      </c>
      <c r="F24" s="143">
        <v>0</v>
      </c>
      <c r="G24" s="144">
        <v>0.03850855745721271</v>
      </c>
      <c r="I24" s="155"/>
      <c r="J24" s="155"/>
      <c r="K24" s="155"/>
      <c r="L24" s="155"/>
      <c r="M24" s="155"/>
      <c r="N24" s="109"/>
      <c r="O24" s="135"/>
      <c r="P24" s="117"/>
    </row>
    <row r="25" spans="1:16" ht="12.75">
      <c r="A25" s="75" t="s">
        <v>60</v>
      </c>
      <c r="B25" s="142">
        <v>0.11055276381909548</v>
      </c>
      <c r="C25" s="143">
        <v>0</v>
      </c>
      <c r="D25" s="143">
        <v>0</v>
      </c>
      <c r="E25" s="143">
        <v>0</v>
      </c>
      <c r="F25" s="143">
        <v>0</v>
      </c>
      <c r="G25" s="144">
        <v>0.040342298288508556</v>
      </c>
      <c r="I25" s="155"/>
      <c r="J25" s="155"/>
      <c r="K25" s="155"/>
      <c r="L25" s="155"/>
      <c r="M25" s="155"/>
      <c r="N25" s="109"/>
      <c r="O25" s="135"/>
      <c r="P25" s="117"/>
    </row>
    <row r="26" spans="1:16" ht="12.75">
      <c r="A26" s="64" t="s">
        <v>41</v>
      </c>
      <c r="B26" s="142">
        <v>0</v>
      </c>
      <c r="C26" s="143">
        <v>0</v>
      </c>
      <c r="D26" s="143">
        <v>0</v>
      </c>
      <c r="E26" s="143">
        <v>0</v>
      </c>
      <c r="F26" s="143">
        <v>0</v>
      </c>
      <c r="G26" s="144">
        <v>0</v>
      </c>
      <c r="I26" s="155"/>
      <c r="J26" s="155"/>
      <c r="K26" s="155"/>
      <c r="L26" s="155"/>
      <c r="M26" s="155"/>
      <c r="N26" s="109"/>
      <c r="O26" s="145"/>
      <c r="P26" s="117"/>
    </row>
    <row r="27" spans="1:16" ht="12.75">
      <c r="A27" s="75" t="s">
        <v>61</v>
      </c>
      <c r="B27" s="136">
        <v>0.44221105527638194</v>
      </c>
      <c r="C27" s="137">
        <v>0.3959537572254335</v>
      </c>
      <c r="D27" s="137">
        <v>0.544529262086514</v>
      </c>
      <c r="E27" s="137">
        <v>0.47863247863247865</v>
      </c>
      <c r="F27" s="137">
        <v>0.5792349726775956</v>
      </c>
      <c r="G27" s="138">
        <v>0.47493887530562345</v>
      </c>
      <c r="I27" s="155"/>
      <c r="J27" s="155"/>
      <c r="K27" s="155"/>
      <c r="L27" s="155"/>
      <c r="M27" s="155"/>
      <c r="N27" s="109"/>
      <c r="O27" s="135"/>
      <c r="P27" s="117"/>
    </row>
    <row r="28" spans="1:16" ht="12.75">
      <c r="A28" s="75" t="s">
        <v>62</v>
      </c>
      <c r="B28" s="142">
        <v>0.25795644891122277</v>
      </c>
      <c r="C28" s="143">
        <v>0.24566473988439305</v>
      </c>
      <c r="D28" s="143">
        <v>0.10687022900763359</v>
      </c>
      <c r="E28" s="143">
        <v>0.1452991452991453</v>
      </c>
      <c r="F28" s="143">
        <v>0.07103825136612021</v>
      </c>
      <c r="G28" s="144">
        <v>0.19009779951100245</v>
      </c>
      <c r="I28" s="155"/>
      <c r="J28" s="155"/>
      <c r="K28" s="155"/>
      <c r="L28" s="155"/>
      <c r="M28" s="155"/>
      <c r="N28" s="109"/>
      <c r="O28" s="135"/>
      <c r="P28" s="117"/>
    </row>
    <row r="29" spans="1:16" ht="12.75">
      <c r="A29" s="75" t="s">
        <v>63</v>
      </c>
      <c r="B29" s="142">
        <v>0.2998324958123953</v>
      </c>
      <c r="C29" s="143">
        <v>0.3583815028901734</v>
      </c>
      <c r="D29" s="143">
        <v>0.3486005089058524</v>
      </c>
      <c r="E29" s="143">
        <v>0.37606837606837606</v>
      </c>
      <c r="F29" s="143">
        <v>0.34972677595628415</v>
      </c>
      <c r="G29" s="144">
        <v>0.33496332518337407</v>
      </c>
      <c r="I29" s="155"/>
      <c r="J29" s="155"/>
      <c r="K29" s="155"/>
      <c r="L29" s="155"/>
      <c r="M29" s="155"/>
      <c r="N29" s="109"/>
      <c r="O29" s="135"/>
      <c r="P29" s="117"/>
    </row>
    <row r="30" spans="1:16" ht="12.75">
      <c r="A30" s="64" t="s">
        <v>41</v>
      </c>
      <c r="B30" s="142">
        <v>0</v>
      </c>
      <c r="C30" s="143">
        <v>0</v>
      </c>
      <c r="D30" s="143">
        <v>0</v>
      </c>
      <c r="E30" s="143">
        <v>0</v>
      </c>
      <c r="F30" s="143">
        <v>0</v>
      </c>
      <c r="G30" s="144">
        <v>0</v>
      </c>
      <c r="I30" s="155"/>
      <c r="J30" s="155"/>
      <c r="K30" s="155"/>
      <c r="L30" s="155"/>
      <c r="M30" s="155"/>
      <c r="N30" s="109"/>
      <c r="O30" s="145"/>
      <c r="P30" s="117"/>
    </row>
    <row r="31" spans="1:16" ht="12.75">
      <c r="A31" s="75" t="s">
        <v>69</v>
      </c>
      <c r="B31" s="136">
        <v>0.4036850921273032</v>
      </c>
      <c r="C31" s="137">
        <v>0.38439306358381503</v>
      </c>
      <c r="D31" s="137">
        <v>0.4020356234096692</v>
      </c>
      <c r="E31" s="137">
        <v>0.452991452991453</v>
      </c>
      <c r="F31" s="137">
        <v>0.36065573770491804</v>
      </c>
      <c r="G31" s="138">
        <v>0.39792176039119803</v>
      </c>
      <c r="I31" s="155"/>
      <c r="J31" s="155"/>
      <c r="K31" s="155"/>
      <c r="L31" s="155"/>
      <c r="M31" s="155"/>
      <c r="N31" s="109"/>
      <c r="O31" s="135"/>
      <c r="P31" s="117"/>
    </row>
    <row r="32" spans="1:16" ht="12.75">
      <c r="A32" s="75" t="s">
        <v>70</v>
      </c>
      <c r="B32" s="142">
        <v>0.5778894472361809</v>
      </c>
      <c r="C32" s="143">
        <v>0.6069364161849711</v>
      </c>
      <c r="D32" s="143">
        <v>0.5903307888040712</v>
      </c>
      <c r="E32" s="143">
        <v>0.5213675213675214</v>
      </c>
      <c r="F32" s="143">
        <v>0.6338797814207651</v>
      </c>
      <c r="G32" s="144">
        <v>0.589242053789731</v>
      </c>
      <c r="I32" s="155"/>
      <c r="J32" s="155"/>
      <c r="K32" s="155"/>
      <c r="L32" s="155"/>
      <c r="M32" s="155"/>
      <c r="N32" s="109"/>
      <c r="O32" s="135"/>
      <c r="P32" s="117"/>
    </row>
    <row r="33" spans="1:16" ht="12.75">
      <c r="A33" s="75" t="s">
        <v>71</v>
      </c>
      <c r="B33" s="142">
        <v>0.01675041876046901</v>
      </c>
      <c r="C33" s="143">
        <v>0.008670520231213872</v>
      </c>
      <c r="D33" s="143">
        <v>0.007633587786259542</v>
      </c>
      <c r="E33" s="143">
        <v>0.02564102564102564</v>
      </c>
      <c r="F33" s="143">
        <v>0.00546448087431694</v>
      </c>
      <c r="G33" s="144">
        <v>0.012224938875305624</v>
      </c>
      <c r="I33" s="155"/>
      <c r="J33" s="155"/>
      <c r="K33" s="155"/>
      <c r="L33" s="155"/>
      <c r="M33" s="155"/>
      <c r="N33" s="109"/>
      <c r="O33" s="135"/>
      <c r="P33" s="117"/>
    </row>
    <row r="34" spans="1:16" ht="12.75">
      <c r="A34" s="64" t="s">
        <v>41</v>
      </c>
      <c r="B34" s="142">
        <v>0</v>
      </c>
      <c r="C34" s="143">
        <v>0</v>
      </c>
      <c r="D34" s="143">
        <v>0</v>
      </c>
      <c r="E34" s="143">
        <v>0</v>
      </c>
      <c r="F34" s="143">
        <v>0</v>
      </c>
      <c r="G34" s="144">
        <v>0.0006112469437652812</v>
      </c>
      <c r="I34" s="155"/>
      <c r="J34" s="155"/>
      <c r="K34" s="155"/>
      <c r="L34" s="155"/>
      <c r="M34" s="155"/>
      <c r="N34" s="109"/>
      <c r="O34" s="145"/>
      <c r="P34" s="117"/>
    </row>
    <row r="35" spans="1:16" ht="12.75">
      <c r="A35" s="75" t="s">
        <v>72</v>
      </c>
      <c r="B35" s="136"/>
      <c r="C35" s="137"/>
      <c r="D35" s="137"/>
      <c r="E35" s="137"/>
      <c r="F35" s="137"/>
      <c r="G35" s="138"/>
      <c r="I35" s="155"/>
      <c r="J35" s="155"/>
      <c r="K35" s="155"/>
      <c r="L35" s="155"/>
      <c r="M35" s="155"/>
      <c r="N35" s="109"/>
      <c r="O35" s="135"/>
      <c r="P35" s="117"/>
    </row>
    <row r="36" spans="1:16" ht="12.75">
      <c r="A36" s="75" t="s">
        <v>73</v>
      </c>
      <c r="B36" s="142">
        <v>0</v>
      </c>
      <c r="C36" s="143">
        <v>0</v>
      </c>
      <c r="D36" s="143">
        <v>0.012658227848101266</v>
      </c>
      <c r="E36" s="143">
        <v>0</v>
      </c>
      <c r="F36" s="143">
        <v>0</v>
      </c>
      <c r="G36" s="144">
        <v>0.0030721966205837174</v>
      </c>
      <c r="I36" s="155"/>
      <c r="J36" s="155"/>
      <c r="K36" s="155"/>
      <c r="L36" s="155"/>
      <c r="M36" s="155"/>
      <c r="N36" s="109"/>
      <c r="O36" s="135"/>
      <c r="P36" s="117"/>
    </row>
    <row r="37" spans="1:16" ht="12.75">
      <c r="A37" s="75" t="s">
        <v>74</v>
      </c>
      <c r="B37" s="142">
        <v>0.1950207468879668</v>
      </c>
      <c r="C37" s="143">
        <v>0.3007518796992481</v>
      </c>
      <c r="D37" s="143">
        <v>0.22784810126582278</v>
      </c>
      <c r="E37" s="143">
        <v>0.07547169811320754</v>
      </c>
      <c r="F37" s="143">
        <v>0.3333333333333333</v>
      </c>
      <c r="G37" s="144">
        <v>0.22887864823348694</v>
      </c>
      <c r="I37" s="155"/>
      <c r="J37" s="155"/>
      <c r="K37" s="155"/>
      <c r="L37" s="155"/>
      <c r="M37" s="155"/>
      <c r="N37" s="109"/>
      <c r="O37" s="135"/>
      <c r="P37" s="117"/>
    </row>
    <row r="38" spans="1:16" ht="12.75">
      <c r="A38" s="75" t="s">
        <v>75</v>
      </c>
      <c r="B38" s="142">
        <v>0.3029045643153527</v>
      </c>
      <c r="C38" s="143">
        <v>0.3308270676691729</v>
      </c>
      <c r="D38" s="143">
        <v>0.3037974683544304</v>
      </c>
      <c r="E38" s="143">
        <v>0.5849056603773585</v>
      </c>
      <c r="F38" s="143">
        <v>0.42424242424242425</v>
      </c>
      <c r="G38" s="144">
        <v>0.34408602150537637</v>
      </c>
      <c r="I38" s="155"/>
      <c r="J38" s="155"/>
      <c r="K38" s="155"/>
      <c r="L38" s="155"/>
      <c r="M38" s="155"/>
      <c r="N38" s="109"/>
      <c r="O38" s="135"/>
      <c r="P38" s="117"/>
    </row>
    <row r="39" spans="1:16" ht="12.75">
      <c r="A39" s="75" t="s">
        <v>76</v>
      </c>
      <c r="B39" s="142">
        <v>0.18672199170124482</v>
      </c>
      <c r="C39" s="143">
        <v>0.15789473684210525</v>
      </c>
      <c r="D39" s="143">
        <v>0.22784810126582278</v>
      </c>
      <c r="E39" s="143">
        <v>0.1320754716981132</v>
      </c>
      <c r="F39" s="143">
        <v>0.07575757575757576</v>
      </c>
      <c r="G39" s="144">
        <v>0.17511520737327188</v>
      </c>
      <c r="I39" s="155"/>
      <c r="J39" s="155"/>
      <c r="K39" s="155"/>
      <c r="L39" s="155"/>
      <c r="M39" s="155"/>
      <c r="N39" s="109"/>
      <c r="O39" s="135"/>
      <c r="P39" s="117"/>
    </row>
    <row r="40" spans="1:16" ht="12.75">
      <c r="A40" s="75" t="s">
        <v>77</v>
      </c>
      <c r="B40" s="142">
        <v>0.07883817427385892</v>
      </c>
      <c r="C40" s="143">
        <v>0.03759398496240601</v>
      </c>
      <c r="D40" s="143">
        <v>0.06962025316455696</v>
      </c>
      <c r="E40" s="143">
        <v>0.03773584905660377</v>
      </c>
      <c r="F40" s="143">
        <v>0.015151515151515152</v>
      </c>
      <c r="G40" s="144">
        <v>0.05837173579109063</v>
      </c>
      <c r="I40" s="155"/>
      <c r="J40" s="155"/>
      <c r="K40" s="155"/>
      <c r="L40" s="155"/>
      <c r="M40" s="155"/>
      <c r="N40" s="109"/>
      <c r="O40" s="135"/>
      <c r="P40" s="117"/>
    </row>
    <row r="41" spans="1:16" ht="12.75">
      <c r="A41" s="75" t="s">
        <v>78</v>
      </c>
      <c r="B41" s="142">
        <v>0.04149377593360996</v>
      </c>
      <c r="C41" s="143">
        <v>0.015037593984962405</v>
      </c>
      <c r="D41" s="143">
        <v>0.02531645569620253</v>
      </c>
      <c r="E41" s="143">
        <v>0.018867924528301886</v>
      </c>
      <c r="F41" s="143">
        <v>0</v>
      </c>
      <c r="G41" s="144">
        <v>0.026113671274961597</v>
      </c>
      <c r="I41" s="155"/>
      <c r="J41" s="155"/>
      <c r="K41" s="155"/>
      <c r="L41" s="155"/>
      <c r="M41" s="155"/>
      <c r="N41" s="109"/>
      <c r="O41" s="135"/>
      <c r="P41" s="117"/>
    </row>
    <row r="42" spans="1:16" ht="12.75">
      <c r="A42" s="75" t="s">
        <v>79</v>
      </c>
      <c r="B42" s="142">
        <v>0.029045643153526972</v>
      </c>
      <c r="C42" s="143">
        <v>0.022556390977443608</v>
      </c>
      <c r="D42" s="143">
        <v>0.012658227848101266</v>
      </c>
      <c r="E42" s="143">
        <v>0</v>
      </c>
      <c r="F42" s="143">
        <v>0.015151515151515152</v>
      </c>
      <c r="G42" s="144">
        <v>0.019969278033794162</v>
      </c>
      <c r="I42" s="155"/>
      <c r="J42" s="155"/>
      <c r="K42" s="155"/>
      <c r="L42" s="155"/>
      <c r="M42" s="155"/>
      <c r="N42" s="109"/>
      <c r="O42" s="135"/>
      <c r="P42" s="117"/>
    </row>
    <row r="43" spans="1:16" ht="12.75">
      <c r="A43" s="75" t="s">
        <v>80</v>
      </c>
      <c r="B43" s="142">
        <v>0.011594202898550725</v>
      </c>
      <c r="C43" s="143">
        <v>0.014285714285714285</v>
      </c>
      <c r="D43" s="143">
        <v>0.01293103448275862</v>
      </c>
      <c r="E43" s="143">
        <v>0.01639344262295082</v>
      </c>
      <c r="F43" s="143">
        <v>0.008620689655172414</v>
      </c>
      <c r="G43" s="144">
        <v>0.012448132780082987</v>
      </c>
      <c r="I43" s="155"/>
      <c r="J43" s="155"/>
      <c r="K43" s="155"/>
      <c r="L43" s="155"/>
      <c r="M43" s="155"/>
      <c r="N43" s="109"/>
      <c r="O43" s="135"/>
      <c r="P43" s="117"/>
    </row>
    <row r="44" spans="1:16" ht="12.75">
      <c r="A44" s="75" t="s">
        <v>81</v>
      </c>
      <c r="B44" s="142">
        <v>0.14937759336099585</v>
      </c>
      <c r="C44" s="143">
        <v>0.11278195488721804</v>
      </c>
      <c r="D44" s="143">
        <v>0.10126582278481013</v>
      </c>
      <c r="E44" s="143">
        <v>0.1320754716981132</v>
      </c>
      <c r="F44" s="143">
        <v>0.12121212121212122</v>
      </c>
      <c r="G44" s="144">
        <v>0.1259600614439324</v>
      </c>
      <c r="I44" s="155"/>
      <c r="J44" s="155"/>
      <c r="K44" s="155"/>
      <c r="L44" s="155"/>
      <c r="M44" s="155"/>
      <c r="N44" s="109"/>
      <c r="O44" s="135"/>
      <c r="P44" s="117"/>
    </row>
    <row r="45" spans="1:16" ht="12.75">
      <c r="A45" s="64" t="s">
        <v>41</v>
      </c>
      <c r="B45" s="142">
        <v>0</v>
      </c>
      <c r="C45" s="143">
        <v>0</v>
      </c>
      <c r="D45" s="143">
        <v>0</v>
      </c>
      <c r="E45" s="143">
        <v>0</v>
      </c>
      <c r="F45" s="143">
        <v>0</v>
      </c>
      <c r="G45" s="144">
        <v>0</v>
      </c>
      <c r="I45" s="155"/>
      <c r="J45" s="155"/>
      <c r="K45" s="155"/>
      <c r="L45" s="155"/>
      <c r="M45" s="155"/>
      <c r="N45" s="109"/>
      <c r="O45" s="135"/>
      <c r="P45" s="117"/>
    </row>
    <row r="46" spans="1:16" ht="12.75">
      <c r="A46" s="58" t="s">
        <v>82</v>
      </c>
      <c r="B46" s="136"/>
      <c r="C46" s="137"/>
      <c r="D46" s="137"/>
      <c r="E46" s="137"/>
      <c r="F46" s="137"/>
      <c r="G46" s="138"/>
      <c r="I46" s="155"/>
      <c r="J46" s="155"/>
      <c r="K46" s="155"/>
      <c r="L46" s="155"/>
      <c r="M46" s="155"/>
      <c r="N46" s="109"/>
      <c r="O46" s="135"/>
      <c r="P46" s="117"/>
    </row>
    <row r="47" spans="1:16" ht="12.75">
      <c r="A47" s="75" t="s">
        <v>83</v>
      </c>
      <c r="B47" s="142">
        <v>0.13623188405797101</v>
      </c>
      <c r="C47" s="143">
        <v>0.14761904761904762</v>
      </c>
      <c r="D47" s="143">
        <v>0.125</v>
      </c>
      <c r="E47" s="143">
        <v>0.09836065573770492</v>
      </c>
      <c r="F47" s="143">
        <v>0.4396551724137931</v>
      </c>
      <c r="G47" s="144">
        <v>0.17012448132780084</v>
      </c>
      <c r="I47" s="155"/>
      <c r="J47" s="155"/>
      <c r="K47" s="155"/>
      <c r="L47" s="155"/>
      <c r="M47" s="155"/>
      <c r="N47" s="109"/>
      <c r="O47" s="135"/>
      <c r="P47" s="117"/>
    </row>
    <row r="48" spans="1:16" ht="12.75">
      <c r="A48" s="75" t="s">
        <v>84</v>
      </c>
      <c r="B48" s="142">
        <v>0.33043478260869563</v>
      </c>
      <c r="C48" s="143">
        <v>0.37142857142857144</v>
      </c>
      <c r="D48" s="143">
        <v>0.4396551724137931</v>
      </c>
      <c r="E48" s="143">
        <v>0.2459016393442623</v>
      </c>
      <c r="F48" s="143">
        <v>0.3103448275862069</v>
      </c>
      <c r="G48" s="144">
        <v>0.3578838174273859</v>
      </c>
      <c r="I48" s="155"/>
      <c r="J48" s="155"/>
      <c r="K48" s="155"/>
      <c r="L48" s="155"/>
      <c r="M48" s="155"/>
      <c r="N48" s="109"/>
      <c r="O48" s="135"/>
      <c r="P48" s="117"/>
    </row>
    <row r="49" spans="1:16" ht="12.75">
      <c r="A49" s="75" t="s">
        <v>74</v>
      </c>
      <c r="B49" s="142">
        <v>0.24347826086956523</v>
      </c>
      <c r="C49" s="143">
        <v>0.20476190476190476</v>
      </c>
      <c r="D49" s="143">
        <v>0.23706896551724138</v>
      </c>
      <c r="E49" s="143">
        <v>0.21311475409836064</v>
      </c>
      <c r="F49" s="143">
        <v>0.12931034482758622</v>
      </c>
      <c r="G49" s="144">
        <v>0.21784232365145229</v>
      </c>
      <c r="I49" s="155"/>
      <c r="J49" s="155"/>
      <c r="K49" s="155"/>
      <c r="L49" s="155"/>
      <c r="M49" s="155"/>
      <c r="N49" s="109"/>
      <c r="O49" s="135"/>
      <c r="P49" s="117"/>
    </row>
    <row r="50" spans="1:16" ht="12.75">
      <c r="A50" s="75" t="s">
        <v>75</v>
      </c>
      <c r="B50" s="142">
        <v>0.10144927536231885</v>
      </c>
      <c r="C50" s="143">
        <v>0.1380952380952381</v>
      </c>
      <c r="D50" s="143">
        <v>0.1206896551724138</v>
      </c>
      <c r="E50" s="143">
        <v>0.2459016393442623</v>
      </c>
      <c r="F50" s="143">
        <v>0.05172413793103448</v>
      </c>
      <c r="G50" s="144">
        <v>0.11721991701244813</v>
      </c>
      <c r="I50" s="155"/>
      <c r="J50" s="155"/>
      <c r="K50" s="155"/>
      <c r="L50" s="155"/>
      <c r="M50" s="155"/>
      <c r="N50" s="109"/>
      <c r="O50" s="135"/>
      <c r="P50" s="117"/>
    </row>
    <row r="51" spans="1:16" ht="12.75">
      <c r="A51" s="75" t="s">
        <v>76</v>
      </c>
      <c r="B51" s="142">
        <v>0.06376811594202898</v>
      </c>
      <c r="C51" s="143">
        <v>0.023809523809523808</v>
      </c>
      <c r="D51" s="143">
        <v>0.017241379310344827</v>
      </c>
      <c r="E51" s="143">
        <v>0.03278688524590164</v>
      </c>
      <c r="F51" s="143">
        <v>0.017241379310344827</v>
      </c>
      <c r="G51" s="144">
        <v>0.03630705394190872</v>
      </c>
      <c r="I51" s="155"/>
      <c r="J51" s="155"/>
      <c r="K51" s="155"/>
      <c r="L51" s="155"/>
      <c r="M51" s="155"/>
      <c r="N51" s="109"/>
      <c r="O51" s="135"/>
      <c r="P51" s="117"/>
    </row>
    <row r="52" spans="1:16" ht="12.75">
      <c r="A52" s="75" t="s">
        <v>77</v>
      </c>
      <c r="B52" s="142">
        <v>0.03768115942028986</v>
      </c>
      <c r="C52" s="143">
        <v>0.02857142857142857</v>
      </c>
      <c r="D52" s="143">
        <v>0.01293103448275862</v>
      </c>
      <c r="E52" s="143">
        <v>0.06557377049180328</v>
      </c>
      <c r="F52" s="143">
        <v>0.008620689655172414</v>
      </c>
      <c r="G52" s="144">
        <v>0.028008298755186723</v>
      </c>
      <c r="I52" s="155"/>
      <c r="J52" s="155"/>
      <c r="K52" s="155"/>
      <c r="L52" s="155"/>
      <c r="M52" s="155"/>
      <c r="N52" s="109"/>
      <c r="O52" s="135"/>
      <c r="P52" s="117"/>
    </row>
    <row r="53" spans="1:16" ht="12.75">
      <c r="A53" s="75" t="s">
        <v>78</v>
      </c>
      <c r="B53" s="142">
        <v>0.020289855072463767</v>
      </c>
      <c r="C53" s="143">
        <v>0.009523809523809525</v>
      </c>
      <c r="D53" s="143">
        <v>0</v>
      </c>
      <c r="E53" s="143">
        <v>0</v>
      </c>
      <c r="F53" s="143">
        <v>0</v>
      </c>
      <c r="G53" s="144">
        <v>0.00933609958506224</v>
      </c>
      <c r="I53" s="155"/>
      <c r="J53" s="155"/>
      <c r="K53" s="155"/>
      <c r="L53" s="155"/>
      <c r="M53" s="155"/>
      <c r="N53" s="109"/>
      <c r="O53" s="135"/>
      <c r="P53" s="117"/>
    </row>
    <row r="54" spans="1:16" ht="12.75">
      <c r="A54" s="75" t="s">
        <v>79</v>
      </c>
      <c r="B54" s="142">
        <v>0.020289855072463767</v>
      </c>
      <c r="C54" s="143">
        <v>0.023809523809523808</v>
      </c>
      <c r="D54" s="143">
        <v>0.008620689655172414</v>
      </c>
      <c r="E54" s="143">
        <v>0.01639344262295082</v>
      </c>
      <c r="F54" s="143">
        <v>0.017241379310344827</v>
      </c>
      <c r="G54" s="144">
        <v>0.017634854771784232</v>
      </c>
      <c r="I54" s="155"/>
      <c r="J54" s="155"/>
      <c r="K54" s="155"/>
      <c r="L54" s="155"/>
      <c r="M54" s="155"/>
      <c r="N54" s="109"/>
      <c r="O54" s="135"/>
      <c r="P54" s="117"/>
    </row>
    <row r="55" spans="1:16" ht="12.75">
      <c r="A55" s="75" t="s">
        <v>105</v>
      </c>
      <c r="B55" s="142">
        <v>0.0463768115942029</v>
      </c>
      <c r="C55" s="143">
        <v>0.05238095238095238</v>
      </c>
      <c r="D55" s="143">
        <v>0.03879310344827586</v>
      </c>
      <c r="E55" s="143">
        <v>0.08196721311475409</v>
      </c>
      <c r="F55" s="143">
        <v>0.02586206896551724</v>
      </c>
      <c r="G55" s="144">
        <v>0.04564315352697095</v>
      </c>
      <c r="I55" s="155"/>
      <c r="J55" s="155"/>
      <c r="K55" s="155"/>
      <c r="L55" s="155"/>
      <c r="M55" s="155"/>
      <c r="N55" s="109"/>
      <c r="O55" s="135"/>
      <c r="P55" s="117"/>
    </row>
    <row r="56" spans="1:16" ht="12.75">
      <c r="A56" s="64" t="s">
        <v>41</v>
      </c>
      <c r="B56" s="156">
        <v>0</v>
      </c>
      <c r="C56" s="157">
        <v>0</v>
      </c>
      <c r="D56" s="157">
        <v>0</v>
      </c>
      <c r="E56" s="157">
        <v>0</v>
      </c>
      <c r="F56" s="157">
        <v>0</v>
      </c>
      <c r="G56" s="158">
        <v>0</v>
      </c>
      <c r="I56" s="155"/>
      <c r="J56" s="155"/>
      <c r="K56" s="155"/>
      <c r="L56" s="155"/>
      <c r="M56" s="155"/>
      <c r="N56" s="109"/>
      <c r="O56" s="135"/>
      <c r="P56" s="117"/>
    </row>
    <row r="57" spans="1:16" ht="12.75">
      <c r="A57" s="58" t="s">
        <v>106</v>
      </c>
      <c r="B57" s="159">
        <v>3.07415</v>
      </c>
      <c r="C57" s="160">
        <v>2.8806</v>
      </c>
      <c r="D57" s="160">
        <v>3.28666</v>
      </c>
      <c r="E57" s="160">
        <v>2.93345</v>
      </c>
      <c r="F57" s="160">
        <v>3.37146</v>
      </c>
      <c r="G57" s="161">
        <v>3.107</v>
      </c>
      <c r="I57" s="155"/>
      <c r="J57" s="155"/>
      <c r="K57" s="155"/>
      <c r="L57" s="155"/>
      <c r="M57" s="155"/>
      <c r="N57" s="155"/>
      <c r="O57" s="135"/>
      <c r="P57" s="117"/>
    </row>
    <row r="58" spans="1:16" ht="12.75">
      <c r="A58" s="67" t="s">
        <v>107</v>
      </c>
      <c r="B58" s="162">
        <v>0.47065</v>
      </c>
      <c r="C58" s="163">
        <v>0.43677</v>
      </c>
      <c r="D58" s="163">
        <v>0.41279</v>
      </c>
      <c r="E58" s="163">
        <v>0.43447</v>
      </c>
      <c r="F58" s="163">
        <v>0.46895</v>
      </c>
      <c r="G58" s="164">
        <v>0.478</v>
      </c>
      <c r="I58" s="155"/>
      <c r="J58" s="155"/>
      <c r="K58" s="155"/>
      <c r="L58" s="155"/>
      <c r="M58" s="155"/>
      <c r="N58" s="155"/>
      <c r="O58" s="135"/>
      <c r="P58" s="117"/>
    </row>
    <row r="59" spans="1:16" ht="12.75">
      <c r="A59" s="165" t="s">
        <v>108</v>
      </c>
      <c r="I59" s="117"/>
      <c r="J59" s="117"/>
      <c r="K59" s="117"/>
      <c r="L59" s="117"/>
      <c r="M59" s="117"/>
      <c r="N59" s="117"/>
      <c r="O59" s="154"/>
      <c r="P59" s="117"/>
    </row>
    <row r="60" spans="1:16" ht="15.75">
      <c r="A60" s="106" t="s">
        <v>29</v>
      </c>
      <c r="B60" s="107"/>
      <c r="C60" s="107"/>
      <c r="D60" s="107"/>
      <c r="E60" s="107"/>
      <c r="F60" s="107"/>
      <c r="G60" s="108"/>
      <c r="H60" s="109"/>
      <c r="I60" s="113"/>
      <c r="J60" s="113"/>
      <c r="K60" s="113"/>
      <c r="L60" s="113"/>
      <c r="M60" s="113"/>
      <c r="N60" s="113"/>
      <c r="O60" s="154"/>
      <c r="P60" s="117"/>
    </row>
    <row r="61" spans="1:16" ht="15.75">
      <c r="A61" s="112" t="s">
        <v>17</v>
      </c>
      <c r="B61" s="113"/>
      <c r="C61" s="113"/>
      <c r="D61" s="113"/>
      <c r="E61" s="113"/>
      <c r="F61" s="113"/>
      <c r="G61" s="114"/>
      <c r="H61" s="109"/>
      <c r="I61" s="115"/>
      <c r="J61" s="115"/>
      <c r="K61" s="115"/>
      <c r="L61" s="115"/>
      <c r="M61" s="113"/>
      <c r="N61" s="113"/>
      <c r="O61" s="154"/>
      <c r="P61" s="117"/>
    </row>
    <row r="62" spans="1:16" ht="7.5" customHeight="1">
      <c r="A62" s="75"/>
      <c r="B62" s="113"/>
      <c r="C62" s="113"/>
      <c r="D62" s="113"/>
      <c r="E62" s="113"/>
      <c r="F62" s="113"/>
      <c r="G62" s="114"/>
      <c r="H62" s="109"/>
      <c r="I62" s="113"/>
      <c r="J62" s="113"/>
      <c r="K62" s="113"/>
      <c r="L62" s="113"/>
      <c r="M62" s="113"/>
      <c r="N62" s="113"/>
      <c r="O62" s="154"/>
      <c r="P62" s="117"/>
    </row>
    <row r="63" spans="1:16" ht="15">
      <c r="A63" s="118" t="s">
        <v>6</v>
      </c>
      <c r="B63" s="119"/>
      <c r="C63" s="119"/>
      <c r="D63" s="119"/>
      <c r="E63" s="119"/>
      <c r="F63" s="119"/>
      <c r="G63" s="120"/>
      <c r="H63" s="109"/>
      <c r="I63" s="113"/>
      <c r="J63" s="113"/>
      <c r="K63" s="113"/>
      <c r="L63" s="113"/>
      <c r="M63" s="113"/>
      <c r="N63" s="113"/>
      <c r="O63" s="154"/>
      <c r="P63" s="117"/>
    </row>
    <row r="64" spans="1:16" ht="15">
      <c r="A64" s="122"/>
      <c r="B64" s="166" t="s">
        <v>25</v>
      </c>
      <c r="C64" s="167"/>
      <c r="D64" s="167"/>
      <c r="E64" s="167"/>
      <c r="F64" s="167"/>
      <c r="G64" s="168"/>
      <c r="H64" s="109"/>
      <c r="I64" s="113"/>
      <c r="J64" s="113"/>
      <c r="K64" s="113"/>
      <c r="L64" s="113"/>
      <c r="M64" s="113"/>
      <c r="N64" s="113"/>
      <c r="O64" s="154"/>
      <c r="P64" s="117"/>
    </row>
    <row r="65" spans="1:16" ht="12.75">
      <c r="A65" s="73" t="s">
        <v>93</v>
      </c>
      <c r="B65" s="127" t="s">
        <v>94</v>
      </c>
      <c r="C65" s="128" t="s">
        <v>95</v>
      </c>
      <c r="D65" s="128" t="s">
        <v>96</v>
      </c>
      <c r="E65" s="128" t="s">
        <v>97</v>
      </c>
      <c r="F65" s="128" t="s">
        <v>98</v>
      </c>
      <c r="G65" s="129" t="s">
        <v>38</v>
      </c>
      <c r="H65" s="109"/>
      <c r="I65" s="130"/>
      <c r="J65" s="130"/>
      <c r="K65" s="130"/>
      <c r="L65" s="130"/>
      <c r="M65" s="130"/>
      <c r="N65" s="130"/>
      <c r="O65" s="154"/>
      <c r="P65" s="117"/>
    </row>
    <row r="66" spans="1:16" ht="12.75">
      <c r="A66" s="73" t="s">
        <v>38</v>
      </c>
      <c r="B66" s="132">
        <v>124</v>
      </c>
      <c r="C66" s="133">
        <v>88</v>
      </c>
      <c r="D66" s="133">
        <v>86</v>
      </c>
      <c r="E66" s="133">
        <v>20</v>
      </c>
      <c r="F66" s="133">
        <v>49</v>
      </c>
      <c r="G66" s="134">
        <v>367</v>
      </c>
      <c r="H66" s="109"/>
      <c r="I66" s="113"/>
      <c r="J66" s="113"/>
      <c r="K66" s="113"/>
      <c r="L66" s="113"/>
      <c r="M66" s="113"/>
      <c r="N66" s="113"/>
      <c r="O66" s="154"/>
      <c r="P66" s="117"/>
    </row>
    <row r="67" spans="1:16" ht="12.75">
      <c r="A67" s="58" t="s">
        <v>39</v>
      </c>
      <c r="B67" s="136">
        <v>0.45161290322580644</v>
      </c>
      <c r="C67" s="137">
        <v>0.4090909090909091</v>
      </c>
      <c r="D67" s="137">
        <v>0.08139534883720931</v>
      </c>
      <c r="E67" s="137">
        <v>0.85</v>
      </c>
      <c r="F67" s="137">
        <v>0.10204081632653061</v>
      </c>
      <c r="G67" s="138">
        <v>0.329700272479564</v>
      </c>
      <c r="H67" s="139"/>
      <c r="I67" s="140"/>
      <c r="J67" s="140"/>
      <c r="K67" s="140"/>
      <c r="L67" s="140"/>
      <c r="M67" s="140"/>
      <c r="N67" s="109"/>
      <c r="O67" s="154"/>
      <c r="P67" s="117"/>
    </row>
    <row r="68" spans="1:16" ht="12.75">
      <c r="A68" s="75" t="s">
        <v>40</v>
      </c>
      <c r="B68" s="142">
        <v>0.5483870967741935</v>
      </c>
      <c r="C68" s="143">
        <v>0.5909090909090909</v>
      </c>
      <c r="D68" s="143">
        <v>0.9186046511627907</v>
      </c>
      <c r="E68" s="143">
        <v>0.15</v>
      </c>
      <c r="F68" s="143">
        <v>0.8979591836734694</v>
      </c>
      <c r="G68" s="144">
        <v>0.670299727520436</v>
      </c>
      <c r="H68" s="139"/>
      <c r="I68" s="140"/>
      <c r="J68" s="140"/>
      <c r="K68" s="140"/>
      <c r="L68" s="140"/>
      <c r="M68" s="140"/>
      <c r="N68" s="109"/>
      <c r="O68" s="154"/>
      <c r="P68" s="117"/>
    </row>
    <row r="69" spans="1:16" ht="12.75">
      <c r="A69" s="64" t="s">
        <v>41</v>
      </c>
      <c r="B69" s="142">
        <v>0</v>
      </c>
      <c r="C69" s="143">
        <v>0</v>
      </c>
      <c r="D69" s="143">
        <v>0</v>
      </c>
      <c r="E69" s="143">
        <v>0</v>
      </c>
      <c r="F69" s="143">
        <v>0</v>
      </c>
      <c r="G69" s="144">
        <v>0.005449591280653951</v>
      </c>
      <c r="H69" s="139"/>
      <c r="I69" s="140"/>
      <c r="J69" s="140"/>
      <c r="K69" s="140"/>
      <c r="L69" s="140"/>
      <c r="M69" s="140"/>
      <c r="N69" s="109"/>
      <c r="O69" s="154"/>
      <c r="P69" s="117"/>
    </row>
    <row r="70" spans="1:16" ht="12.75">
      <c r="A70" s="75" t="s">
        <v>42</v>
      </c>
      <c r="B70" s="136">
        <v>0.9032258064516129</v>
      </c>
      <c r="C70" s="137">
        <v>0.9545454545454546</v>
      </c>
      <c r="D70" s="137">
        <v>0.9069767441860465</v>
      </c>
      <c r="E70" s="137">
        <v>0.95</v>
      </c>
      <c r="F70" s="137">
        <v>0.8775510204081632</v>
      </c>
      <c r="G70" s="138">
        <v>0.9155313351498637</v>
      </c>
      <c r="H70" s="139"/>
      <c r="I70" s="140"/>
      <c r="J70" s="140"/>
      <c r="K70" s="140"/>
      <c r="L70" s="140"/>
      <c r="M70" s="140"/>
      <c r="N70" s="109"/>
      <c r="O70" s="135"/>
      <c r="P70" s="117"/>
    </row>
    <row r="71" spans="1:16" ht="12.75">
      <c r="A71" s="75" t="s">
        <v>43</v>
      </c>
      <c r="B71" s="142">
        <v>0.08870967741935484</v>
      </c>
      <c r="C71" s="143">
        <v>0.03409090909090909</v>
      </c>
      <c r="D71" s="143">
        <v>0.05813953488372093</v>
      </c>
      <c r="E71" s="143">
        <v>0</v>
      </c>
      <c r="F71" s="143">
        <v>0.04081632653061224</v>
      </c>
      <c r="G71" s="144">
        <v>0.05722070844686648</v>
      </c>
      <c r="H71" s="139"/>
      <c r="I71" s="140"/>
      <c r="J71" s="140"/>
      <c r="K71" s="140"/>
      <c r="L71" s="140"/>
      <c r="M71" s="140"/>
      <c r="N71" s="109"/>
      <c r="O71" s="135"/>
      <c r="P71" s="117"/>
    </row>
    <row r="72" spans="1:16" ht="12.75">
      <c r="A72" s="75" t="s">
        <v>44</v>
      </c>
      <c r="B72" s="142">
        <v>0</v>
      </c>
      <c r="C72" s="143">
        <v>0.011363636363636364</v>
      </c>
      <c r="D72" s="143">
        <v>0.011627906976744186</v>
      </c>
      <c r="E72" s="143">
        <v>0</v>
      </c>
      <c r="F72" s="143">
        <v>0.061224489795918366</v>
      </c>
      <c r="G72" s="144">
        <v>0.013623978201634877</v>
      </c>
      <c r="H72" s="139"/>
      <c r="I72" s="140"/>
      <c r="J72" s="140"/>
      <c r="K72" s="140"/>
      <c r="L72" s="140"/>
      <c r="M72" s="140"/>
      <c r="N72" s="109"/>
      <c r="O72" s="135"/>
      <c r="P72" s="117"/>
    </row>
    <row r="73" spans="1:16" ht="12.75">
      <c r="A73" s="75" t="s">
        <v>45</v>
      </c>
      <c r="B73" s="142">
        <v>0</v>
      </c>
      <c r="C73" s="143">
        <v>0</v>
      </c>
      <c r="D73" s="143">
        <v>0.011627906976744186</v>
      </c>
      <c r="E73" s="143">
        <v>0</v>
      </c>
      <c r="F73" s="143">
        <v>0</v>
      </c>
      <c r="G73" s="144">
        <v>0.0027247956403269754</v>
      </c>
      <c r="H73" s="109"/>
      <c r="I73" s="109"/>
      <c r="J73" s="109"/>
      <c r="K73" s="109"/>
      <c r="L73" s="109"/>
      <c r="M73" s="109"/>
      <c r="N73" s="109"/>
      <c r="O73" s="135"/>
      <c r="P73" s="117"/>
    </row>
    <row r="74" spans="1:16" ht="12.75">
      <c r="A74" s="75" t="s">
        <v>46</v>
      </c>
      <c r="B74" s="142">
        <v>0.008064516129032258</v>
      </c>
      <c r="C74" s="143">
        <v>0</v>
      </c>
      <c r="D74" s="143">
        <v>0.011627906976744186</v>
      </c>
      <c r="E74" s="143">
        <v>0</v>
      </c>
      <c r="F74" s="143">
        <v>0.02040816326530612</v>
      </c>
      <c r="G74" s="144">
        <v>0.008174386920980926</v>
      </c>
      <c r="H74" s="109"/>
      <c r="I74" s="109"/>
      <c r="J74" s="109"/>
      <c r="K74" s="109"/>
      <c r="L74" s="109"/>
      <c r="M74" s="109"/>
      <c r="N74" s="109"/>
      <c r="O74" s="135"/>
      <c r="P74" s="117"/>
    </row>
    <row r="75" spans="1:16" ht="12.75">
      <c r="A75" s="75" t="s">
        <v>47</v>
      </c>
      <c r="B75" s="142">
        <v>0</v>
      </c>
      <c r="C75" s="143">
        <v>0</v>
      </c>
      <c r="D75" s="143">
        <v>0</v>
      </c>
      <c r="E75" s="143">
        <v>0</v>
      </c>
      <c r="F75" s="143">
        <v>0</v>
      </c>
      <c r="G75" s="144">
        <v>0</v>
      </c>
      <c r="H75" s="109"/>
      <c r="I75" s="109"/>
      <c r="J75" s="109"/>
      <c r="K75" s="109"/>
      <c r="L75" s="109"/>
      <c r="M75" s="109"/>
      <c r="N75" s="109"/>
      <c r="O75" s="135"/>
      <c r="P75" s="117"/>
    </row>
    <row r="76" spans="1:16" ht="12.75">
      <c r="A76" s="64" t="s">
        <v>41</v>
      </c>
      <c r="B76" s="156">
        <v>0</v>
      </c>
      <c r="C76" s="157">
        <v>0</v>
      </c>
      <c r="D76" s="157">
        <v>0</v>
      </c>
      <c r="E76" s="157">
        <v>0</v>
      </c>
      <c r="F76" s="157">
        <v>0</v>
      </c>
      <c r="G76" s="158">
        <v>0.005449591280653951</v>
      </c>
      <c r="H76" s="109"/>
      <c r="I76" s="109"/>
      <c r="J76" s="109"/>
      <c r="K76" s="109"/>
      <c r="L76" s="109"/>
      <c r="M76" s="109"/>
      <c r="N76" s="109"/>
      <c r="O76" s="145"/>
      <c r="P76" s="117"/>
    </row>
    <row r="77" spans="1:16" ht="12.75">
      <c r="A77" s="95" t="s">
        <v>99</v>
      </c>
      <c r="B77" s="146" t="s">
        <v>109</v>
      </c>
      <c r="C77" s="147" t="s">
        <v>110</v>
      </c>
      <c r="D77" s="147" t="s">
        <v>102</v>
      </c>
      <c r="E77" s="147" t="s">
        <v>111</v>
      </c>
      <c r="F77" s="147" t="s">
        <v>103</v>
      </c>
      <c r="G77" s="148" t="s">
        <v>52</v>
      </c>
      <c r="H77" s="109"/>
      <c r="I77" s="109"/>
      <c r="J77" s="109"/>
      <c r="K77" s="109"/>
      <c r="L77" s="109"/>
      <c r="M77" s="109"/>
      <c r="N77" s="109"/>
      <c r="O77" s="169"/>
      <c r="P77" s="117"/>
    </row>
    <row r="78" spans="1:16" ht="12.75">
      <c r="A78" s="170" t="s">
        <v>104</v>
      </c>
      <c r="B78" s="151">
        <v>23.51</v>
      </c>
      <c r="C78" s="152">
        <v>22.76</v>
      </c>
      <c r="D78" s="152">
        <v>23.5</v>
      </c>
      <c r="E78" s="152">
        <v>23</v>
      </c>
      <c r="F78" s="152">
        <v>30.5</v>
      </c>
      <c r="G78" s="153">
        <v>23.51</v>
      </c>
      <c r="H78" s="109"/>
      <c r="I78" s="109"/>
      <c r="J78" s="109"/>
      <c r="K78" s="109"/>
      <c r="L78" s="109"/>
      <c r="M78" s="109"/>
      <c r="N78" s="109"/>
      <c r="O78" s="171"/>
      <c r="P78" s="117"/>
    </row>
    <row r="79" spans="1:16" ht="12.75">
      <c r="A79" s="58" t="s">
        <v>55</v>
      </c>
      <c r="B79" s="136">
        <v>0.6209677419354839</v>
      </c>
      <c r="C79" s="137">
        <v>0.7386363636363636</v>
      </c>
      <c r="D79" s="137">
        <v>0.9069767441860465</v>
      </c>
      <c r="E79" s="137">
        <v>1</v>
      </c>
      <c r="F79" s="137">
        <v>1</v>
      </c>
      <c r="G79" s="138">
        <v>0.7874659400544959</v>
      </c>
      <c r="H79" s="109"/>
      <c r="I79" s="109"/>
      <c r="J79" s="109"/>
      <c r="K79" s="109"/>
      <c r="L79" s="109"/>
      <c r="M79" s="109"/>
      <c r="N79" s="109"/>
      <c r="O79" s="135"/>
      <c r="P79" s="117"/>
    </row>
    <row r="80" spans="1:16" ht="12.75">
      <c r="A80" s="75" t="s">
        <v>56</v>
      </c>
      <c r="B80" s="142">
        <v>0.016129032258064516</v>
      </c>
      <c r="C80" s="143">
        <v>0</v>
      </c>
      <c r="D80" s="143">
        <v>0</v>
      </c>
      <c r="E80" s="143">
        <v>0</v>
      </c>
      <c r="F80" s="143">
        <v>0</v>
      </c>
      <c r="G80" s="144">
        <v>0.005449591280653951</v>
      </c>
      <c r="H80" s="109"/>
      <c r="I80" s="109"/>
      <c r="J80" s="109"/>
      <c r="K80" s="109"/>
      <c r="L80" s="109"/>
      <c r="M80" s="109"/>
      <c r="N80" s="109"/>
      <c r="O80" s="135"/>
      <c r="P80" s="117"/>
    </row>
    <row r="81" spans="1:16" ht="12.75">
      <c r="A81" s="75" t="s">
        <v>57</v>
      </c>
      <c r="B81" s="142">
        <v>0.25</v>
      </c>
      <c r="C81" s="143">
        <v>0</v>
      </c>
      <c r="D81" s="143">
        <v>0.09302325581395349</v>
      </c>
      <c r="E81" s="143">
        <v>0</v>
      </c>
      <c r="F81" s="143">
        <v>0</v>
      </c>
      <c r="G81" s="144">
        <v>0.10626702997275204</v>
      </c>
      <c r="H81" s="109"/>
      <c r="I81" s="109"/>
      <c r="J81" s="109"/>
      <c r="K81" s="109"/>
      <c r="L81" s="109"/>
      <c r="M81" s="109"/>
      <c r="N81" s="109"/>
      <c r="O81" s="135"/>
      <c r="P81" s="117"/>
    </row>
    <row r="82" spans="1:16" ht="12.75">
      <c r="A82" s="75" t="s">
        <v>58</v>
      </c>
      <c r="B82" s="142">
        <v>0.008064516129032258</v>
      </c>
      <c r="C82" s="143">
        <v>0</v>
      </c>
      <c r="D82" s="143">
        <v>0</v>
      </c>
      <c r="E82" s="143">
        <v>0</v>
      </c>
      <c r="F82" s="143">
        <v>0</v>
      </c>
      <c r="G82" s="144">
        <v>0.0027247956403269754</v>
      </c>
      <c r="H82" s="109"/>
      <c r="I82" s="113"/>
      <c r="J82" s="113"/>
      <c r="K82" s="113"/>
      <c r="L82" s="113"/>
      <c r="M82" s="113"/>
      <c r="N82" s="109"/>
      <c r="O82" s="135"/>
      <c r="P82" s="117"/>
    </row>
    <row r="83" spans="1:16" ht="12.75">
      <c r="A83" s="75" t="s">
        <v>59</v>
      </c>
      <c r="B83" s="142">
        <v>0</v>
      </c>
      <c r="C83" s="143">
        <v>0.26136363636363635</v>
      </c>
      <c r="D83" s="143">
        <v>0</v>
      </c>
      <c r="E83" s="143">
        <v>0</v>
      </c>
      <c r="F83" s="143">
        <v>0</v>
      </c>
      <c r="G83" s="144">
        <v>0.06267029972752043</v>
      </c>
      <c r="I83" s="155"/>
      <c r="J83" s="155"/>
      <c r="K83" s="155"/>
      <c r="L83" s="155"/>
      <c r="M83" s="155"/>
      <c r="N83" s="109"/>
      <c r="O83" s="135"/>
      <c r="P83" s="117"/>
    </row>
    <row r="84" spans="1:16" ht="12.75">
      <c r="A84" s="75" t="s">
        <v>60</v>
      </c>
      <c r="B84" s="142">
        <v>0.10483870967741936</v>
      </c>
      <c r="C84" s="143">
        <v>0</v>
      </c>
      <c r="D84" s="143">
        <v>0</v>
      </c>
      <c r="E84" s="143">
        <v>0</v>
      </c>
      <c r="F84" s="143">
        <v>0</v>
      </c>
      <c r="G84" s="144">
        <v>0.035422343324250684</v>
      </c>
      <c r="I84" s="155"/>
      <c r="J84" s="155"/>
      <c r="K84" s="155"/>
      <c r="L84" s="155"/>
      <c r="M84" s="155"/>
      <c r="N84" s="109"/>
      <c r="O84" s="135"/>
      <c r="P84" s="117"/>
    </row>
    <row r="85" spans="1:16" ht="12.75">
      <c r="A85" s="64" t="s">
        <v>41</v>
      </c>
      <c r="B85" s="142">
        <v>0</v>
      </c>
      <c r="C85" s="143">
        <v>0</v>
      </c>
      <c r="D85" s="143">
        <v>0</v>
      </c>
      <c r="E85" s="143">
        <v>0</v>
      </c>
      <c r="F85" s="143">
        <v>0</v>
      </c>
      <c r="G85" s="144">
        <v>0.005449591280653951</v>
      </c>
      <c r="I85" s="155"/>
      <c r="J85" s="155"/>
      <c r="K85" s="155"/>
      <c r="L85" s="155"/>
      <c r="M85" s="155"/>
      <c r="N85" s="109"/>
      <c r="O85" s="145"/>
      <c r="P85" s="117"/>
    </row>
    <row r="86" spans="1:16" ht="12.75">
      <c r="A86" s="75" t="s">
        <v>61</v>
      </c>
      <c r="B86" s="136">
        <v>0.49193548387096775</v>
      </c>
      <c r="C86" s="137">
        <v>0.4431818181818182</v>
      </c>
      <c r="D86" s="137">
        <v>0.5581395348837209</v>
      </c>
      <c r="E86" s="137">
        <v>0.45</v>
      </c>
      <c r="F86" s="137">
        <v>0.5918367346938775</v>
      </c>
      <c r="G86" s="138">
        <v>0.5068119891008175</v>
      </c>
      <c r="I86" s="155"/>
      <c r="J86" s="155"/>
      <c r="K86" s="155"/>
      <c r="L86" s="155"/>
      <c r="M86" s="155"/>
      <c r="N86" s="109"/>
      <c r="O86" s="135"/>
      <c r="P86" s="117"/>
    </row>
    <row r="87" spans="1:16" ht="12.75">
      <c r="A87" s="75" t="s">
        <v>62</v>
      </c>
      <c r="B87" s="142">
        <v>0.23387096774193547</v>
      </c>
      <c r="C87" s="143">
        <v>0.22727272727272727</v>
      </c>
      <c r="D87" s="143">
        <v>0.06976744186046512</v>
      </c>
      <c r="E87" s="143">
        <v>0.05</v>
      </c>
      <c r="F87" s="143">
        <v>0.04081632653061224</v>
      </c>
      <c r="G87" s="144">
        <v>0.15803814713896458</v>
      </c>
      <c r="I87" s="155"/>
      <c r="J87" s="155"/>
      <c r="K87" s="155"/>
      <c r="L87" s="155"/>
      <c r="M87" s="155"/>
      <c r="N87" s="109"/>
      <c r="O87" s="135"/>
      <c r="P87" s="117"/>
    </row>
    <row r="88" spans="1:16" ht="12.75">
      <c r="A88" s="75" t="s">
        <v>63</v>
      </c>
      <c r="B88" s="142">
        <v>0.27419354838709675</v>
      </c>
      <c r="C88" s="143">
        <v>0.32954545454545453</v>
      </c>
      <c r="D88" s="143">
        <v>0.37209302325581395</v>
      </c>
      <c r="E88" s="143">
        <v>0.5</v>
      </c>
      <c r="F88" s="143">
        <v>0.3673469387755102</v>
      </c>
      <c r="G88" s="144">
        <v>0.335149863760218</v>
      </c>
      <c r="I88" s="155"/>
      <c r="J88" s="155"/>
      <c r="K88" s="155"/>
      <c r="L88" s="155"/>
      <c r="M88" s="155"/>
      <c r="N88" s="109"/>
      <c r="O88" s="135"/>
      <c r="P88" s="117"/>
    </row>
    <row r="89" spans="1:16" ht="12.75">
      <c r="A89" s="64" t="s">
        <v>41</v>
      </c>
      <c r="B89" s="142">
        <v>0</v>
      </c>
      <c r="C89" s="143">
        <v>0</v>
      </c>
      <c r="D89" s="143">
        <v>0</v>
      </c>
      <c r="E89" s="143">
        <v>0</v>
      </c>
      <c r="F89" s="143">
        <v>0</v>
      </c>
      <c r="G89" s="144">
        <v>0.005449591280653951</v>
      </c>
      <c r="I89" s="155"/>
      <c r="J89" s="155"/>
      <c r="K89" s="155"/>
      <c r="L89" s="155"/>
      <c r="M89" s="155"/>
      <c r="N89" s="109"/>
      <c r="O89" s="145"/>
      <c r="P89" s="117"/>
    </row>
    <row r="90" spans="1:16" ht="12.75">
      <c r="A90" s="75" t="s">
        <v>69</v>
      </c>
      <c r="B90" s="136">
        <v>0.45161290322580644</v>
      </c>
      <c r="C90" s="137">
        <v>0.4318181818181818</v>
      </c>
      <c r="D90" s="137">
        <v>0.4186046511627907</v>
      </c>
      <c r="E90" s="137">
        <v>0.5</v>
      </c>
      <c r="F90" s="137">
        <v>0.3469387755102041</v>
      </c>
      <c r="G90" s="138">
        <v>0.42779291553133514</v>
      </c>
      <c r="I90" s="155"/>
      <c r="J90" s="155"/>
      <c r="K90" s="155"/>
      <c r="L90" s="155"/>
      <c r="M90" s="155"/>
      <c r="N90" s="109"/>
      <c r="O90" s="135"/>
      <c r="P90" s="117"/>
    </row>
    <row r="91" spans="1:16" ht="12.75">
      <c r="A91" s="75" t="s">
        <v>70</v>
      </c>
      <c r="B91" s="142">
        <v>0.5403225806451613</v>
      </c>
      <c r="C91" s="143">
        <v>0.5681818181818182</v>
      </c>
      <c r="D91" s="143">
        <v>0.5697674418604651</v>
      </c>
      <c r="E91" s="143">
        <v>0.5</v>
      </c>
      <c r="F91" s="143">
        <v>0.6530612244897959</v>
      </c>
      <c r="G91" s="144">
        <v>0.5667574931880109</v>
      </c>
      <c r="I91" s="155"/>
      <c r="J91" s="155"/>
      <c r="K91" s="155"/>
      <c r="L91" s="155"/>
      <c r="M91" s="155"/>
      <c r="N91" s="109"/>
      <c r="O91" s="135"/>
      <c r="P91" s="117"/>
    </row>
    <row r="92" spans="1:16" ht="12.75">
      <c r="A92" s="75" t="s">
        <v>71</v>
      </c>
      <c r="B92" s="142">
        <v>0.008064516129032258</v>
      </c>
      <c r="C92" s="143">
        <v>0</v>
      </c>
      <c r="D92" s="143">
        <v>0.011627906976744186</v>
      </c>
      <c r="E92" s="143">
        <v>0</v>
      </c>
      <c r="F92" s="143">
        <v>0</v>
      </c>
      <c r="G92" s="144">
        <v>0.005449591280653951</v>
      </c>
      <c r="I92" s="155"/>
      <c r="J92" s="155"/>
      <c r="K92" s="155"/>
      <c r="L92" s="155"/>
      <c r="M92" s="155"/>
      <c r="N92" s="109"/>
      <c r="O92" s="135"/>
      <c r="P92" s="117"/>
    </row>
    <row r="93" spans="1:16" ht="12.75">
      <c r="A93" s="64" t="s">
        <v>41</v>
      </c>
      <c r="B93" s="142">
        <v>0</v>
      </c>
      <c r="C93" s="143">
        <v>0</v>
      </c>
      <c r="D93" s="143">
        <v>0</v>
      </c>
      <c r="E93" s="143">
        <v>0</v>
      </c>
      <c r="F93" s="143">
        <v>0</v>
      </c>
      <c r="G93" s="144">
        <v>0</v>
      </c>
      <c r="I93" s="155"/>
      <c r="J93" s="155"/>
      <c r="K93" s="155"/>
      <c r="L93" s="155"/>
      <c r="M93" s="155"/>
      <c r="N93" s="109"/>
      <c r="O93" s="145"/>
      <c r="P93" s="117"/>
    </row>
    <row r="94" spans="1:16" ht="12.75">
      <c r="A94" s="75" t="s">
        <v>72</v>
      </c>
      <c r="B94" s="136"/>
      <c r="C94" s="137"/>
      <c r="D94" s="137"/>
      <c r="E94" s="137"/>
      <c r="F94" s="137"/>
      <c r="G94" s="138"/>
      <c r="I94" s="155"/>
      <c r="J94" s="155"/>
      <c r="K94" s="155"/>
      <c r="L94" s="155"/>
      <c r="M94" s="155"/>
      <c r="N94" s="109"/>
      <c r="O94" s="135"/>
      <c r="P94" s="117"/>
    </row>
    <row r="95" spans="1:16" ht="12.75">
      <c r="A95" s="75" t="s">
        <v>73</v>
      </c>
      <c r="B95" s="142">
        <v>0</v>
      </c>
      <c r="C95" s="143">
        <v>0</v>
      </c>
      <c r="D95" s="143">
        <v>0.027777777777777776</v>
      </c>
      <c r="E95" s="143">
        <v>0</v>
      </c>
      <c r="F95" s="143">
        <v>0</v>
      </c>
      <c r="G95" s="144">
        <v>0.006369426751592357</v>
      </c>
      <c r="I95" s="155"/>
      <c r="J95" s="155"/>
      <c r="K95" s="155"/>
      <c r="L95" s="155"/>
      <c r="M95" s="155"/>
      <c r="N95" s="109"/>
      <c r="O95" s="135"/>
      <c r="P95" s="117"/>
    </row>
    <row r="96" spans="1:16" ht="12.75">
      <c r="A96" s="75" t="s">
        <v>74</v>
      </c>
      <c r="B96" s="142">
        <v>0.08064516129032258</v>
      </c>
      <c r="C96" s="143">
        <v>0.42105263157894735</v>
      </c>
      <c r="D96" s="143">
        <v>0.2222222222222222</v>
      </c>
      <c r="E96" s="143">
        <v>0.1</v>
      </c>
      <c r="F96" s="143">
        <v>0.29411764705882354</v>
      </c>
      <c r="G96" s="144">
        <v>0.25477707006369427</v>
      </c>
      <c r="I96" s="155"/>
      <c r="J96" s="155"/>
      <c r="K96" s="155"/>
      <c r="L96" s="155"/>
      <c r="M96" s="155"/>
      <c r="N96" s="109"/>
      <c r="O96" s="135"/>
      <c r="P96" s="117"/>
    </row>
    <row r="97" spans="1:16" ht="12.75">
      <c r="A97" s="75" t="s">
        <v>75</v>
      </c>
      <c r="B97" s="142">
        <v>0.13709677419354838</v>
      </c>
      <c r="C97" s="143">
        <v>0.2631578947368421</v>
      </c>
      <c r="D97" s="143">
        <v>0.16666666666666666</v>
      </c>
      <c r="E97" s="143">
        <v>0.6</v>
      </c>
      <c r="F97" s="143">
        <v>0.4117647058823529</v>
      </c>
      <c r="G97" s="144">
        <v>0.2929936305732484</v>
      </c>
      <c r="I97" s="155"/>
      <c r="J97" s="155"/>
      <c r="K97" s="155"/>
      <c r="L97" s="155"/>
      <c r="M97" s="155"/>
      <c r="N97" s="109"/>
      <c r="O97" s="135"/>
      <c r="P97" s="117"/>
    </row>
    <row r="98" spans="1:16" ht="12.75">
      <c r="A98" s="75" t="s">
        <v>76</v>
      </c>
      <c r="B98" s="142">
        <v>0.08870967741935484</v>
      </c>
      <c r="C98" s="143">
        <v>0.07894736842105263</v>
      </c>
      <c r="D98" s="143">
        <v>0.3055555555555556</v>
      </c>
      <c r="E98" s="143">
        <v>0.2</v>
      </c>
      <c r="F98" s="143">
        <v>0.11764705882352941</v>
      </c>
      <c r="G98" s="144">
        <v>0.18471337579617833</v>
      </c>
      <c r="I98" s="155"/>
      <c r="J98" s="155"/>
      <c r="K98" s="155"/>
      <c r="L98" s="155"/>
      <c r="M98" s="155"/>
      <c r="N98" s="109"/>
      <c r="O98" s="135"/>
      <c r="P98" s="117"/>
    </row>
    <row r="99" spans="1:16" ht="12.75">
      <c r="A99" s="75" t="s">
        <v>77</v>
      </c>
      <c r="B99" s="142">
        <v>0.024193548387096774</v>
      </c>
      <c r="C99" s="143">
        <v>0.05263157894736842</v>
      </c>
      <c r="D99" s="143">
        <v>0.05555555555555555</v>
      </c>
      <c r="E99" s="143">
        <v>0</v>
      </c>
      <c r="F99" s="143">
        <v>0</v>
      </c>
      <c r="G99" s="144">
        <v>0.044585987261146494</v>
      </c>
      <c r="I99" s="155"/>
      <c r="J99" s="155"/>
      <c r="K99" s="155"/>
      <c r="L99" s="155"/>
      <c r="M99" s="155"/>
      <c r="N99" s="109"/>
      <c r="O99" s="135"/>
      <c r="P99" s="117"/>
    </row>
    <row r="100" spans="1:16" ht="12.75">
      <c r="A100" s="75" t="s">
        <v>78</v>
      </c>
      <c r="B100" s="142">
        <v>0.016129032258064516</v>
      </c>
      <c r="C100" s="143">
        <v>0</v>
      </c>
      <c r="D100" s="143">
        <v>0.027777777777777776</v>
      </c>
      <c r="E100" s="143">
        <v>0</v>
      </c>
      <c r="F100" s="143">
        <v>0</v>
      </c>
      <c r="G100" s="144">
        <v>0.01910828025477707</v>
      </c>
      <c r="I100" s="155"/>
      <c r="J100" s="155"/>
      <c r="K100" s="155"/>
      <c r="L100" s="155"/>
      <c r="M100" s="155"/>
      <c r="N100" s="109"/>
      <c r="O100" s="135"/>
      <c r="P100" s="117"/>
    </row>
    <row r="101" spans="1:16" ht="12.75">
      <c r="A101" s="75" t="s">
        <v>79</v>
      </c>
      <c r="B101" s="142">
        <v>0.016129032258064516</v>
      </c>
      <c r="C101" s="143">
        <v>0</v>
      </c>
      <c r="D101" s="143">
        <v>0.027777777777777776</v>
      </c>
      <c r="E101" s="143">
        <v>0</v>
      </c>
      <c r="F101" s="143">
        <v>0</v>
      </c>
      <c r="G101" s="144">
        <v>0.01910828025477707</v>
      </c>
      <c r="I101" s="155"/>
      <c r="J101" s="155"/>
      <c r="K101" s="155"/>
      <c r="L101" s="155"/>
      <c r="M101" s="155"/>
      <c r="N101" s="109"/>
      <c r="O101" s="135"/>
      <c r="P101" s="117"/>
    </row>
    <row r="102" spans="1:16" ht="12.75">
      <c r="A102" s="75" t="s">
        <v>80</v>
      </c>
      <c r="B102" s="142">
        <v>0</v>
      </c>
      <c r="C102" s="143">
        <v>0.04</v>
      </c>
      <c r="D102" s="143">
        <v>0.02040816326530612</v>
      </c>
      <c r="E102" s="143">
        <v>0.1</v>
      </c>
      <c r="F102" s="143">
        <v>0.03125</v>
      </c>
      <c r="G102" s="144">
        <v>0.02403846153846154</v>
      </c>
      <c r="I102" s="155"/>
      <c r="J102" s="155"/>
      <c r="K102" s="155"/>
      <c r="L102" s="155"/>
      <c r="M102" s="155"/>
      <c r="N102" s="109"/>
      <c r="O102" s="135"/>
      <c r="P102" s="117"/>
    </row>
    <row r="103" spans="1:16" ht="12.75">
      <c r="A103" s="75" t="s">
        <v>81</v>
      </c>
      <c r="B103" s="142">
        <v>0.08870967741935484</v>
      </c>
      <c r="C103" s="143">
        <v>0.13157894736842105</v>
      </c>
      <c r="D103" s="143">
        <v>0.1388888888888889</v>
      </c>
      <c r="E103" s="143">
        <v>0</v>
      </c>
      <c r="F103" s="143">
        <v>0.11764705882352941</v>
      </c>
      <c r="G103" s="144">
        <v>0.1464968152866242</v>
      </c>
      <c r="I103" s="155"/>
      <c r="J103" s="155"/>
      <c r="K103" s="155"/>
      <c r="L103" s="155"/>
      <c r="M103" s="155"/>
      <c r="N103" s="109"/>
      <c r="O103" s="135"/>
      <c r="P103" s="117"/>
    </row>
    <row r="104" spans="1:16" ht="12.75">
      <c r="A104" s="64" t="s">
        <v>41</v>
      </c>
      <c r="B104" s="142">
        <v>0</v>
      </c>
      <c r="C104" s="143">
        <v>0</v>
      </c>
      <c r="D104" s="143">
        <v>0</v>
      </c>
      <c r="E104" s="143">
        <v>0</v>
      </c>
      <c r="F104" s="143">
        <v>0</v>
      </c>
      <c r="G104" s="144">
        <v>0</v>
      </c>
      <c r="I104" s="155"/>
      <c r="J104" s="155"/>
      <c r="K104" s="155"/>
      <c r="L104" s="155"/>
      <c r="M104" s="155"/>
      <c r="N104" s="109"/>
      <c r="O104" s="135"/>
      <c r="P104" s="117"/>
    </row>
    <row r="105" spans="1:16" ht="12.75">
      <c r="A105" s="58" t="s">
        <v>82</v>
      </c>
      <c r="B105" s="136"/>
      <c r="C105" s="137"/>
      <c r="D105" s="137"/>
      <c r="E105" s="137"/>
      <c r="F105" s="137"/>
      <c r="G105" s="138"/>
      <c r="I105" s="155"/>
      <c r="J105" s="155"/>
      <c r="K105" s="155"/>
      <c r="L105" s="155"/>
      <c r="M105" s="155"/>
      <c r="N105" s="109"/>
      <c r="O105" s="135"/>
      <c r="P105" s="117"/>
    </row>
    <row r="106" spans="1:16" ht="12.75">
      <c r="A106" s="75" t="s">
        <v>83</v>
      </c>
      <c r="B106" s="142">
        <v>0.08955223880597014</v>
      </c>
      <c r="C106" s="143">
        <v>0.12</v>
      </c>
      <c r="D106" s="143">
        <v>0.16326530612244897</v>
      </c>
      <c r="E106" s="143">
        <v>0</v>
      </c>
      <c r="F106" s="143">
        <v>0.5625</v>
      </c>
      <c r="G106" s="144">
        <v>0.18269230769230768</v>
      </c>
      <c r="I106" s="155"/>
      <c r="J106" s="155"/>
      <c r="K106" s="155"/>
      <c r="L106" s="155"/>
      <c r="M106" s="155"/>
      <c r="N106" s="109"/>
      <c r="O106" s="135"/>
      <c r="P106" s="117"/>
    </row>
    <row r="107" spans="1:16" ht="12.75">
      <c r="A107" s="75" t="s">
        <v>84</v>
      </c>
      <c r="B107" s="142">
        <v>0.34328358208955223</v>
      </c>
      <c r="C107" s="143">
        <v>0.42</v>
      </c>
      <c r="D107" s="143">
        <v>0.42857142857142855</v>
      </c>
      <c r="E107" s="143">
        <v>0.2</v>
      </c>
      <c r="F107" s="143">
        <v>0.25</v>
      </c>
      <c r="G107" s="144">
        <v>0.3605769230769231</v>
      </c>
      <c r="I107" s="155"/>
      <c r="J107" s="155"/>
      <c r="K107" s="155"/>
      <c r="L107" s="155"/>
      <c r="M107" s="155"/>
      <c r="N107" s="109"/>
      <c r="O107" s="135"/>
      <c r="P107" s="117"/>
    </row>
    <row r="108" spans="1:16" ht="12.75">
      <c r="A108" s="75" t="s">
        <v>74</v>
      </c>
      <c r="B108" s="142">
        <v>0.2537313432835821</v>
      </c>
      <c r="C108" s="143">
        <v>0.2</v>
      </c>
      <c r="D108" s="143">
        <v>0.2857142857142857</v>
      </c>
      <c r="E108" s="143">
        <v>0.3</v>
      </c>
      <c r="F108" s="143">
        <v>0.125</v>
      </c>
      <c r="G108" s="144">
        <v>0.23076923076923078</v>
      </c>
      <c r="I108" s="155"/>
      <c r="J108" s="155"/>
      <c r="K108" s="155"/>
      <c r="L108" s="155"/>
      <c r="M108" s="155"/>
      <c r="N108" s="109"/>
      <c r="O108" s="135"/>
      <c r="P108" s="117"/>
    </row>
    <row r="109" spans="1:16" ht="12.75">
      <c r="A109" s="75" t="s">
        <v>75</v>
      </c>
      <c r="B109" s="142">
        <v>0.16417910447761194</v>
      </c>
      <c r="C109" s="143">
        <v>0.12</v>
      </c>
      <c r="D109" s="143">
        <v>0.08163265306122448</v>
      </c>
      <c r="E109" s="143">
        <v>0.1</v>
      </c>
      <c r="F109" s="143">
        <v>0</v>
      </c>
      <c r="G109" s="144">
        <v>0.10576923076923077</v>
      </c>
      <c r="I109" s="155"/>
      <c r="J109" s="155"/>
      <c r="K109" s="155"/>
      <c r="L109" s="155"/>
      <c r="M109" s="155"/>
      <c r="N109" s="109"/>
      <c r="O109" s="135"/>
      <c r="P109" s="117"/>
    </row>
    <row r="110" spans="1:16" ht="12.75">
      <c r="A110" s="75" t="s">
        <v>76</v>
      </c>
      <c r="B110" s="142">
        <v>0.04477611940298507</v>
      </c>
      <c r="C110" s="143">
        <v>0</v>
      </c>
      <c r="D110" s="143">
        <v>0.02040816326530612</v>
      </c>
      <c r="E110" s="143">
        <v>0.1</v>
      </c>
      <c r="F110" s="143">
        <v>0</v>
      </c>
      <c r="G110" s="144">
        <v>0.02403846153846154</v>
      </c>
      <c r="I110" s="155"/>
      <c r="J110" s="155"/>
      <c r="K110" s="155"/>
      <c r="L110" s="155"/>
      <c r="M110" s="155"/>
      <c r="N110" s="109"/>
      <c r="O110" s="135"/>
      <c r="P110" s="117"/>
    </row>
    <row r="111" spans="1:16" ht="12.75">
      <c r="A111" s="75" t="s">
        <v>77</v>
      </c>
      <c r="B111" s="142">
        <v>0.05970149253731343</v>
      </c>
      <c r="C111" s="143">
        <v>0.04</v>
      </c>
      <c r="D111" s="143">
        <v>0.02040816326530612</v>
      </c>
      <c r="E111" s="143">
        <v>0.1</v>
      </c>
      <c r="F111" s="143">
        <v>0</v>
      </c>
      <c r="G111" s="144">
        <v>0.038461538461538464</v>
      </c>
      <c r="I111" s="155"/>
      <c r="J111" s="155"/>
      <c r="K111" s="155"/>
      <c r="L111" s="155"/>
      <c r="M111" s="155"/>
      <c r="N111" s="109"/>
      <c r="O111" s="135"/>
      <c r="P111" s="117"/>
    </row>
    <row r="112" spans="1:16" ht="12.75">
      <c r="A112" s="75" t="s">
        <v>78</v>
      </c>
      <c r="B112" s="142">
        <v>0.014925373134328358</v>
      </c>
      <c r="C112" s="143">
        <v>0.02</v>
      </c>
      <c r="D112" s="143">
        <v>0</v>
      </c>
      <c r="E112" s="143">
        <v>0</v>
      </c>
      <c r="F112" s="143">
        <v>0</v>
      </c>
      <c r="G112" s="144">
        <v>0.009615384615384616</v>
      </c>
      <c r="I112" s="155"/>
      <c r="J112" s="155"/>
      <c r="K112" s="155"/>
      <c r="L112" s="155"/>
      <c r="M112" s="155"/>
      <c r="N112" s="109"/>
      <c r="O112" s="135"/>
      <c r="P112" s="117"/>
    </row>
    <row r="113" spans="1:16" ht="12.75">
      <c r="A113" s="75" t="s">
        <v>112</v>
      </c>
      <c r="B113" s="142">
        <v>0.014925373134328358</v>
      </c>
      <c r="C113" s="143">
        <v>0.02</v>
      </c>
      <c r="D113" s="143">
        <v>0</v>
      </c>
      <c r="E113" s="143">
        <v>0.1</v>
      </c>
      <c r="F113" s="143">
        <v>0.03125</v>
      </c>
      <c r="G113" s="144">
        <v>0.019230769230769232</v>
      </c>
      <c r="H113" s="172"/>
      <c r="I113" s="155"/>
      <c r="J113" s="155"/>
      <c r="K113" s="155"/>
      <c r="L113" s="155"/>
      <c r="M113" s="155"/>
      <c r="N113" s="109"/>
      <c r="O113" s="135"/>
      <c r="P113" s="117"/>
    </row>
    <row r="114" spans="1:16" ht="12.75">
      <c r="A114" s="75" t="s">
        <v>105</v>
      </c>
      <c r="B114" s="142">
        <v>0.014925373134328358</v>
      </c>
      <c r="C114" s="143">
        <v>0.06</v>
      </c>
      <c r="D114" s="143">
        <v>0</v>
      </c>
      <c r="E114" s="143">
        <v>0.1</v>
      </c>
      <c r="F114" s="143">
        <v>0.03125</v>
      </c>
      <c r="G114" s="144">
        <v>0.028846153846153848</v>
      </c>
      <c r="I114" s="155"/>
      <c r="J114" s="155"/>
      <c r="K114" s="155"/>
      <c r="L114" s="155"/>
      <c r="M114" s="155"/>
      <c r="N114" s="109"/>
      <c r="O114" s="135"/>
      <c r="P114" s="117"/>
    </row>
    <row r="115" spans="1:16" ht="12.75">
      <c r="A115" s="64" t="s">
        <v>41</v>
      </c>
      <c r="B115" s="156">
        <v>0</v>
      </c>
      <c r="C115" s="157">
        <v>0</v>
      </c>
      <c r="D115" s="157">
        <v>0</v>
      </c>
      <c r="E115" s="157">
        <v>0</v>
      </c>
      <c r="F115" s="157">
        <v>0</v>
      </c>
      <c r="G115" s="158">
        <v>0</v>
      </c>
      <c r="I115" s="155"/>
      <c r="J115" s="155"/>
      <c r="K115" s="155"/>
      <c r="L115" s="155"/>
      <c r="M115" s="155"/>
      <c r="N115" s="109"/>
      <c r="O115" s="135"/>
      <c r="P115" s="117"/>
    </row>
    <row r="116" spans="1:16" ht="12.75">
      <c r="A116" s="58" t="s">
        <v>106</v>
      </c>
      <c r="B116" s="173">
        <v>3.11733</v>
      </c>
      <c r="C116" s="174">
        <v>3.00548</v>
      </c>
      <c r="D116" s="174">
        <v>3.30483</v>
      </c>
      <c r="E116" s="174">
        <v>3.0775</v>
      </c>
      <c r="F116" s="174">
        <v>3.40767</v>
      </c>
      <c r="G116" s="175">
        <v>3.171</v>
      </c>
      <c r="I116" s="155"/>
      <c r="J116" s="155"/>
      <c r="K116" s="155"/>
      <c r="L116" s="155"/>
      <c r="M116" s="155"/>
      <c r="N116" s="155"/>
      <c r="O116" s="155"/>
      <c r="P116" s="117"/>
    </row>
    <row r="117" spans="1:16" ht="12.75">
      <c r="A117" s="67" t="s">
        <v>107</v>
      </c>
      <c r="B117" s="162">
        <v>0.42897</v>
      </c>
      <c r="C117" s="163">
        <v>0.41457</v>
      </c>
      <c r="D117" s="163">
        <v>0.45901</v>
      </c>
      <c r="E117" s="163">
        <v>0.45917</v>
      </c>
      <c r="F117" s="163">
        <v>0.46695</v>
      </c>
      <c r="G117" s="164">
        <v>0.45926</v>
      </c>
      <c r="I117" s="155"/>
      <c r="J117" s="155"/>
      <c r="K117" s="155"/>
      <c r="L117" s="155"/>
      <c r="M117" s="155"/>
      <c r="N117" s="155"/>
      <c r="O117" s="155"/>
      <c r="P117" s="117"/>
    </row>
    <row r="118" spans="1:16" ht="12.75">
      <c r="A118" s="165" t="s">
        <v>113</v>
      </c>
      <c r="I118" s="117"/>
      <c r="J118" s="117"/>
      <c r="K118" s="117"/>
      <c r="L118" s="117"/>
      <c r="M118" s="117"/>
      <c r="N118" s="117"/>
      <c r="O118" s="155"/>
      <c r="P118" s="117"/>
    </row>
    <row r="119" spans="9:16" ht="12.75">
      <c r="I119" s="117"/>
      <c r="J119" s="117"/>
      <c r="K119" s="117"/>
      <c r="L119" s="117"/>
      <c r="M119" s="117"/>
      <c r="N119" s="117"/>
      <c r="O119" s="155"/>
      <c r="P119" s="117"/>
    </row>
    <row r="120" spans="9:16" ht="12.75">
      <c r="I120" s="117"/>
      <c r="J120" s="117"/>
      <c r="K120" s="117"/>
      <c r="L120" s="117"/>
      <c r="M120" s="117"/>
      <c r="N120" s="117"/>
      <c r="O120" s="155"/>
      <c r="P120" s="117"/>
    </row>
    <row r="121" spans="9:16" ht="12.75">
      <c r="I121" s="117"/>
      <c r="J121" s="117"/>
      <c r="K121" s="117"/>
      <c r="L121" s="117"/>
      <c r="M121" s="117"/>
      <c r="N121" s="117"/>
      <c r="O121" s="155"/>
      <c r="P121" s="117"/>
    </row>
    <row r="122" spans="9:16" ht="12.75">
      <c r="I122" s="117"/>
      <c r="J122" s="117"/>
      <c r="K122" s="117"/>
      <c r="L122" s="117"/>
      <c r="M122" s="117"/>
      <c r="N122" s="117"/>
      <c r="O122" s="155"/>
      <c r="P122" s="117"/>
    </row>
    <row r="123" spans="9:16" ht="12.75">
      <c r="I123" s="117"/>
      <c r="J123" s="117"/>
      <c r="K123" s="117"/>
      <c r="L123" s="117"/>
      <c r="M123" s="117"/>
      <c r="N123" s="117"/>
      <c r="O123" s="155"/>
      <c r="P123" s="117"/>
    </row>
    <row r="124" spans="9:16" ht="12.75">
      <c r="I124" s="117"/>
      <c r="J124" s="117"/>
      <c r="K124" s="117"/>
      <c r="L124" s="117"/>
      <c r="M124" s="117"/>
      <c r="N124" s="117"/>
      <c r="O124" s="155"/>
      <c r="P124" s="117"/>
    </row>
  </sheetData>
  <mergeCells count="2">
    <mergeCell ref="B5:G5"/>
    <mergeCell ref="B64:G64"/>
  </mergeCells>
  <printOptions horizontalCentered="1"/>
  <pageMargins left="0.25" right="0.25" top="0.5" bottom="0.28" header="0.5" footer="0.24"/>
  <pageSetup horizontalDpi="300" verticalDpi="300" orientation="portrait" scale="99" r:id="rId1"/>
  <rowBreaks count="1" manualBreakCount="1">
    <brk id="5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109"/>
  <sheetViews>
    <sheetView workbookViewId="0" topLeftCell="C1">
      <selection activeCell="L3" sqref="L3"/>
    </sheetView>
  </sheetViews>
  <sheetFormatPr defaultColWidth="9.140625" defaultRowHeight="12.75"/>
  <cols>
    <col min="1" max="8" width="0.71875" style="111" customWidth="1"/>
    <col min="9" max="17" width="9.140625" style="117" customWidth="1"/>
    <col min="18" max="18" width="9.140625" style="155" customWidth="1"/>
    <col min="19" max="16384" width="9.140625" style="111" customWidth="1"/>
  </cols>
  <sheetData>
    <row r="1" spans="1:30" ht="18">
      <c r="A1" s="185" t="s">
        <v>29</v>
      </c>
      <c r="B1" s="181"/>
      <c r="C1" s="181"/>
      <c r="D1" s="181"/>
      <c r="E1" s="181"/>
      <c r="F1" s="181"/>
      <c r="G1" s="181"/>
      <c r="H1" s="180"/>
      <c r="I1" s="177" t="s">
        <v>114</v>
      </c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 t="s">
        <v>114</v>
      </c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ht="18.75">
      <c r="A2" s="186" t="s">
        <v>17</v>
      </c>
      <c r="B2" s="181"/>
      <c r="C2" s="181"/>
      <c r="D2" s="181"/>
      <c r="E2" s="181"/>
      <c r="F2" s="181"/>
      <c r="G2" s="181"/>
      <c r="H2" s="180"/>
      <c r="I2" s="178" t="s">
        <v>115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 t="s">
        <v>134</v>
      </c>
      <c r="U2" s="178"/>
      <c r="V2" s="178"/>
      <c r="W2" s="178"/>
      <c r="X2" s="178"/>
      <c r="Y2" s="178"/>
      <c r="Z2" s="178"/>
      <c r="AA2" s="178"/>
      <c r="AB2" s="178"/>
      <c r="AC2" s="178"/>
      <c r="AD2" s="178"/>
    </row>
    <row r="3" spans="1:18" ht="12.75">
      <c r="A3" s="187"/>
      <c r="B3" s="181"/>
      <c r="C3" s="181"/>
      <c r="D3" s="181"/>
      <c r="E3" s="181"/>
      <c r="F3" s="181"/>
      <c r="G3" s="181"/>
      <c r="H3" s="180"/>
      <c r="I3" s="113"/>
      <c r="K3" s="113"/>
      <c r="L3" s="113"/>
      <c r="M3" s="113"/>
      <c r="N3" s="113"/>
      <c r="O3" s="113"/>
      <c r="P3" s="113"/>
      <c r="Q3" s="113"/>
      <c r="R3" s="116"/>
    </row>
    <row r="4" spans="1:18" ht="15">
      <c r="A4" s="188" t="s">
        <v>6</v>
      </c>
      <c r="B4" s="181"/>
      <c r="C4" s="181"/>
      <c r="D4" s="181"/>
      <c r="E4" s="181"/>
      <c r="F4" s="181"/>
      <c r="G4" s="181"/>
      <c r="H4" s="180"/>
      <c r="I4" s="113"/>
      <c r="J4" s="113"/>
      <c r="K4" s="113"/>
      <c r="L4" s="113"/>
      <c r="M4" s="113"/>
      <c r="N4" s="113"/>
      <c r="O4" s="113"/>
      <c r="P4" s="113"/>
      <c r="Q4" s="113"/>
      <c r="R4" s="121"/>
    </row>
    <row r="5" spans="1:18" ht="15">
      <c r="A5" s="188"/>
      <c r="B5" s="189" t="s">
        <v>92</v>
      </c>
      <c r="C5" s="189"/>
      <c r="D5" s="189"/>
      <c r="E5" s="189"/>
      <c r="F5" s="189"/>
      <c r="G5" s="189"/>
      <c r="H5" s="180"/>
      <c r="I5" s="113"/>
      <c r="J5" s="113"/>
      <c r="K5" s="113"/>
      <c r="L5" s="113"/>
      <c r="M5" s="113"/>
      <c r="N5" s="113"/>
      <c r="O5" s="113"/>
      <c r="P5" s="113"/>
      <c r="Q5" s="113"/>
      <c r="R5" s="126"/>
    </row>
    <row r="6" spans="1:18" ht="12.75">
      <c r="A6" s="190" t="s">
        <v>93</v>
      </c>
      <c r="B6" s="191" t="s">
        <v>94</v>
      </c>
      <c r="C6" s="191" t="s">
        <v>95</v>
      </c>
      <c r="D6" s="191" t="s">
        <v>96</v>
      </c>
      <c r="E6" s="191" t="s">
        <v>97</v>
      </c>
      <c r="F6" s="191" t="s">
        <v>98</v>
      </c>
      <c r="G6" s="191" t="s">
        <v>38</v>
      </c>
      <c r="H6" s="180"/>
      <c r="I6" s="130"/>
      <c r="J6" s="130"/>
      <c r="K6" s="130"/>
      <c r="L6" s="130"/>
      <c r="M6" s="130"/>
      <c r="N6" s="130"/>
      <c r="O6" s="130"/>
      <c r="P6" s="130"/>
      <c r="Q6" s="130"/>
      <c r="R6" s="131"/>
    </row>
    <row r="7" spans="1:18" ht="12.75">
      <c r="A7" s="190" t="s">
        <v>38</v>
      </c>
      <c r="B7" s="192">
        <v>597</v>
      </c>
      <c r="C7" s="192">
        <v>346</v>
      </c>
      <c r="D7" s="192">
        <v>393</v>
      </c>
      <c r="E7" s="192">
        <v>117</v>
      </c>
      <c r="F7" s="192">
        <v>183</v>
      </c>
      <c r="G7" s="192">
        <v>1636</v>
      </c>
      <c r="H7" s="180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19" ht="11.25" customHeight="1">
      <c r="A8" s="187" t="s">
        <v>39</v>
      </c>
      <c r="B8" s="182">
        <v>0.5795644891122278</v>
      </c>
      <c r="C8" s="182">
        <v>0.4913294797687861</v>
      </c>
      <c r="D8" s="182">
        <v>0.8269720101781171</v>
      </c>
      <c r="E8" s="182">
        <v>0.19658119658119658</v>
      </c>
      <c r="F8" s="182">
        <v>0.8961748633879781</v>
      </c>
      <c r="G8" s="182">
        <v>0.628361858190709</v>
      </c>
      <c r="H8" s="193"/>
      <c r="I8" s="140"/>
      <c r="J8" s="140"/>
      <c r="K8" s="140"/>
      <c r="L8" s="140"/>
      <c r="M8" s="140"/>
      <c r="N8" s="140"/>
      <c r="O8" s="140"/>
      <c r="P8" s="140"/>
      <c r="Q8" s="109"/>
      <c r="R8" s="135"/>
      <c r="S8" s="139"/>
    </row>
    <row r="9" spans="1:19" ht="11.25" customHeight="1">
      <c r="A9" s="187" t="s">
        <v>40</v>
      </c>
      <c r="B9" s="182">
        <v>0.4204355108877722</v>
      </c>
      <c r="C9" s="182">
        <v>0.5086705202312138</v>
      </c>
      <c r="D9" s="182">
        <v>0.17302798982188294</v>
      </c>
      <c r="E9" s="182">
        <v>0.8034188034188035</v>
      </c>
      <c r="F9" s="182">
        <v>0.10382513661202186</v>
      </c>
      <c r="G9" s="182">
        <v>0.37163814180929094</v>
      </c>
      <c r="H9" s="193"/>
      <c r="I9" s="140"/>
      <c r="J9" s="140"/>
      <c r="K9" s="140"/>
      <c r="L9" s="140"/>
      <c r="M9" s="140"/>
      <c r="N9" s="140"/>
      <c r="O9" s="140"/>
      <c r="P9" s="140"/>
      <c r="Q9" s="109"/>
      <c r="R9" s="135"/>
      <c r="S9" s="139"/>
    </row>
    <row r="10" spans="1:19" ht="11.25" customHeight="1">
      <c r="A10" s="187" t="s">
        <v>41</v>
      </c>
      <c r="B10" s="182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93"/>
      <c r="I10" s="140"/>
      <c r="J10" s="140"/>
      <c r="K10" s="140"/>
      <c r="L10" s="140"/>
      <c r="M10" s="140"/>
      <c r="N10" s="140"/>
      <c r="O10" s="140"/>
      <c r="P10" s="140"/>
      <c r="Q10" s="109"/>
      <c r="R10" s="135"/>
      <c r="S10" s="139"/>
    </row>
    <row r="11" spans="1:19" ht="12.75">
      <c r="A11" s="187" t="s">
        <v>42</v>
      </c>
      <c r="B11" s="182">
        <v>0.830820770519263</v>
      </c>
      <c r="C11" s="182">
        <v>0.8410404624277457</v>
      </c>
      <c r="D11" s="182">
        <v>0.8956743002544529</v>
      </c>
      <c r="E11" s="182">
        <v>0.8376068376068376</v>
      </c>
      <c r="F11" s="182">
        <v>0.8852459016393442</v>
      </c>
      <c r="G11" s="182">
        <v>0.8551344743276283</v>
      </c>
      <c r="H11" s="193"/>
      <c r="I11" s="140"/>
      <c r="J11" s="140"/>
      <c r="K11" s="140"/>
      <c r="L11" s="140"/>
      <c r="M11" s="140"/>
      <c r="N11" s="140"/>
      <c r="O11" s="140"/>
      <c r="P11" s="140"/>
      <c r="Q11" s="109"/>
      <c r="R11" s="135"/>
      <c r="S11" s="139"/>
    </row>
    <row r="12" spans="1:19" ht="12.75">
      <c r="A12" s="187" t="s">
        <v>43</v>
      </c>
      <c r="B12" s="182">
        <v>0.11892797319932999</v>
      </c>
      <c r="C12" s="182">
        <v>0.07514450867052024</v>
      </c>
      <c r="D12" s="182">
        <v>0.08651399491094147</v>
      </c>
      <c r="E12" s="182">
        <v>0.06837606837606838</v>
      </c>
      <c r="F12" s="182">
        <v>0.06557377049180328</v>
      </c>
      <c r="G12" s="182">
        <v>0.09229828850855745</v>
      </c>
      <c r="H12" s="193"/>
      <c r="I12" s="140"/>
      <c r="J12" s="140"/>
      <c r="K12" s="140"/>
      <c r="L12" s="140"/>
      <c r="M12" s="140"/>
      <c r="N12" s="140"/>
      <c r="O12" s="140"/>
      <c r="P12" s="140"/>
      <c r="Q12" s="109"/>
      <c r="R12" s="135"/>
      <c r="S12" s="139"/>
    </row>
    <row r="13" spans="1:19" ht="12.75">
      <c r="A13" s="187" t="s">
        <v>44</v>
      </c>
      <c r="B13" s="182">
        <v>0.021775544388609715</v>
      </c>
      <c r="C13" s="182">
        <v>0.02023121387283237</v>
      </c>
      <c r="D13" s="182">
        <v>0.005089058524173028</v>
      </c>
      <c r="E13" s="182">
        <v>0.02564102564102564</v>
      </c>
      <c r="F13" s="182">
        <v>0.0273224043715847</v>
      </c>
      <c r="G13" s="182">
        <v>0.018337408312958436</v>
      </c>
      <c r="H13" s="193"/>
      <c r="I13" s="140"/>
      <c r="J13" s="140"/>
      <c r="K13" s="140"/>
      <c r="L13" s="140"/>
      <c r="M13" s="140"/>
      <c r="N13" s="140"/>
      <c r="O13" s="140"/>
      <c r="P13" s="140"/>
      <c r="Q13" s="109"/>
      <c r="R13" s="135"/>
      <c r="S13" s="139"/>
    </row>
    <row r="14" spans="1:19" ht="12.75">
      <c r="A14" s="187" t="s">
        <v>45</v>
      </c>
      <c r="B14" s="182">
        <v>0.005025125628140704</v>
      </c>
      <c r="C14" s="182">
        <v>0.008670520231213872</v>
      </c>
      <c r="D14" s="182">
        <v>0.002544529262086514</v>
      </c>
      <c r="E14" s="182">
        <v>0.008547008547008548</v>
      </c>
      <c r="F14" s="182">
        <v>0.00546448087431694</v>
      </c>
      <c r="G14" s="182">
        <v>0.005501222493887531</v>
      </c>
      <c r="H14" s="180"/>
      <c r="I14" s="109"/>
      <c r="J14" s="109"/>
      <c r="K14" s="109"/>
      <c r="L14" s="109"/>
      <c r="M14" s="109"/>
      <c r="N14" s="109"/>
      <c r="O14" s="109"/>
      <c r="P14" s="109"/>
      <c r="Q14" s="109"/>
      <c r="R14" s="135"/>
      <c r="S14" s="139"/>
    </row>
    <row r="15" spans="1:19" ht="12.75">
      <c r="A15" s="187" t="s">
        <v>46</v>
      </c>
      <c r="B15" s="182">
        <v>0.01675041876046901</v>
      </c>
      <c r="C15" s="182">
        <v>0.017341040462427744</v>
      </c>
      <c r="D15" s="182">
        <v>0.010178117048346057</v>
      </c>
      <c r="E15" s="182">
        <v>0.017094017094017096</v>
      </c>
      <c r="F15" s="182">
        <v>0.01639344262295082</v>
      </c>
      <c r="G15" s="182">
        <v>0.015281173594132029</v>
      </c>
      <c r="H15" s="180"/>
      <c r="I15" s="109"/>
      <c r="J15" s="109"/>
      <c r="K15" s="109"/>
      <c r="L15" s="109"/>
      <c r="M15" s="109"/>
      <c r="N15" s="109"/>
      <c r="O15" s="109"/>
      <c r="P15" s="109"/>
      <c r="Q15" s="109"/>
      <c r="R15" s="135"/>
      <c r="S15" s="139"/>
    </row>
    <row r="16" spans="1:19" ht="12.75">
      <c r="A16" s="187" t="s">
        <v>47</v>
      </c>
      <c r="B16" s="182">
        <v>0.006700167504187605</v>
      </c>
      <c r="C16" s="182">
        <v>0.03757225433526012</v>
      </c>
      <c r="D16" s="182">
        <v>0</v>
      </c>
      <c r="E16" s="182">
        <v>0.042735042735042736</v>
      </c>
      <c r="F16" s="182">
        <v>0</v>
      </c>
      <c r="G16" s="182">
        <v>0.013447432762836185</v>
      </c>
      <c r="H16" s="180"/>
      <c r="I16" s="109"/>
      <c r="J16" s="109"/>
      <c r="K16" s="109"/>
      <c r="L16" s="109"/>
      <c r="M16" s="109"/>
      <c r="N16" s="109"/>
      <c r="O16" s="109"/>
      <c r="P16" s="109"/>
      <c r="Q16" s="109"/>
      <c r="R16" s="135"/>
      <c r="S16" s="139"/>
    </row>
    <row r="17" spans="1:19" ht="12.75">
      <c r="A17" s="187" t="s">
        <v>41</v>
      </c>
      <c r="B17" s="182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0"/>
      <c r="I17" s="109"/>
      <c r="J17" s="109"/>
      <c r="K17" s="109"/>
      <c r="L17" s="109"/>
      <c r="M17" s="109"/>
      <c r="N17" s="109"/>
      <c r="O17" s="109"/>
      <c r="P17" s="109"/>
      <c r="Q17" s="109"/>
      <c r="R17" s="135"/>
      <c r="S17" s="139"/>
    </row>
    <row r="18" spans="1:19" ht="12.75">
      <c r="A18" s="187" t="s">
        <v>99</v>
      </c>
      <c r="B18" s="194" t="s">
        <v>50</v>
      </c>
      <c r="C18" s="194" t="s">
        <v>100</v>
      </c>
      <c r="D18" s="194" t="s">
        <v>101</v>
      </c>
      <c r="E18" s="194" t="s">
        <v>102</v>
      </c>
      <c r="F18" s="194" t="s">
        <v>103</v>
      </c>
      <c r="G18" s="194" t="s">
        <v>50</v>
      </c>
      <c r="H18" s="180"/>
      <c r="I18" s="109"/>
      <c r="J18" s="109"/>
      <c r="K18" s="109"/>
      <c r="L18" s="109"/>
      <c r="M18" s="109"/>
      <c r="N18" s="109"/>
      <c r="O18" s="109"/>
      <c r="P18" s="109"/>
      <c r="Q18" s="109"/>
      <c r="R18" s="171"/>
      <c r="S18" s="139"/>
    </row>
    <row r="19" spans="1:19" ht="12.75">
      <c r="A19" s="195" t="s">
        <v>104</v>
      </c>
      <c r="B19" s="196">
        <v>23.6</v>
      </c>
      <c r="C19" s="196">
        <v>22.95</v>
      </c>
      <c r="D19" s="196">
        <v>23.23</v>
      </c>
      <c r="E19" s="196">
        <v>23.64</v>
      </c>
      <c r="F19" s="196">
        <v>25.88</v>
      </c>
      <c r="G19" s="196">
        <v>23.43</v>
      </c>
      <c r="H19" s="180"/>
      <c r="I19" s="109"/>
      <c r="J19" s="109"/>
      <c r="K19" s="109"/>
      <c r="L19" s="109"/>
      <c r="M19" s="109"/>
      <c r="N19" s="109"/>
      <c r="O19" s="109"/>
      <c r="P19" s="109"/>
      <c r="Q19" s="109"/>
      <c r="R19" s="171"/>
      <c r="S19" s="139"/>
    </row>
    <row r="20" spans="1:19" ht="12.75">
      <c r="A20" s="187" t="s">
        <v>55</v>
      </c>
      <c r="B20" s="182">
        <v>0.628140703517588</v>
      </c>
      <c r="C20" s="182">
        <v>0.815028901734104</v>
      </c>
      <c r="D20" s="182">
        <v>0.9541984732824428</v>
      </c>
      <c r="E20" s="182">
        <v>0.9572649572649573</v>
      </c>
      <c r="F20" s="182">
        <v>1</v>
      </c>
      <c r="G20" s="182">
        <v>0.8111246943765281</v>
      </c>
      <c r="H20" s="180"/>
      <c r="I20" s="109"/>
      <c r="J20" s="109"/>
      <c r="K20" s="109"/>
      <c r="L20" s="109"/>
      <c r="M20" s="109"/>
      <c r="N20" s="109"/>
      <c r="O20" s="109"/>
      <c r="P20" s="109"/>
      <c r="Q20" s="109"/>
      <c r="R20" s="135"/>
      <c r="S20" s="139"/>
    </row>
    <row r="21" spans="1:19" ht="12.75">
      <c r="A21" s="187" t="s">
        <v>56</v>
      </c>
      <c r="B21" s="182">
        <v>0.03015075376884422</v>
      </c>
      <c r="C21" s="182">
        <v>0</v>
      </c>
      <c r="D21" s="182">
        <v>0</v>
      </c>
      <c r="E21" s="182">
        <v>0</v>
      </c>
      <c r="F21" s="182">
        <v>0</v>
      </c>
      <c r="G21" s="182">
        <v>0.011002444987775062</v>
      </c>
      <c r="H21" s="180"/>
      <c r="I21" s="109"/>
      <c r="J21" s="109"/>
      <c r="K21" s="109"/>
      <c r="L21" s="109"/>
      <c r="M21" s="109"/>
      <c r="N21" s="109"/>
      <c r="O21" s="109"/>
      <c r="P21" s="109"/>
      <c r="Q21" s="109"/>
      <c r="R21" s="135"/>
      <c r="S21" s="139"/>
    </row>
    <row r="22" spans="1:19" ht="12.75">
      <c r="A22" s="187" t="s">
        <v>57</v>
      </c>
      <c r="B22" s="182">
        <v>0.21608040201005024</v>
      </c>
      <c r="C22" s="182">
        <v>0.002890173410404624</v>
      </c>
      <c r="D22" s="182">
        <v>0.04580152671755725</v>
      </c>
      <c r="E22" s="182">
        <v>0.042735042735042736</v>
      </c>
      <c r="F22" s="182">
        <v>0</v>
      </c>
      <c r="G22" s="182">
        <v>0.09352078239608802</v>
      </c>
      <c r="H22" s="180"/>
      <c r="I22" s="109"/>
      <c r="J22" s="109"/>
      <c r="K22" s="109"/>
      <c r="L22" s="109"/>
      <c r="M22" s="109"/>
      <c r="N22" s="109"/>
      <c r="O22" s="109"/>
      <c r="P22" s="109"/>
      <c r="Q22" s="109"/>
      <c r="R22" s="135"/>
      <c r="S22" s="139"/>
    </row>
    <row r="23" spans="1:18" ht="12.75" customHeight="1">
      <c r="A23" s="187" t="s">
        <v>58</v>
      </c>
      <c r="B23" s="182">
        <v>0.01507537688442211</v>
      </c>
      <c r="C23" s="182">
        <v>0</v>
      </c>
      <c r="D23" s="182">
        <v>0</v>
      </c>
      <c r="E23" s="182">
        <v>0</v>
      </c>
      <c r="F23" s="182">
        <v>0</v>
      </c>
      <c r="G23" s="182">
        <v>0.005501222493887531</v>
      </c>
      <c r="H23" s="180"/>
      <c r="I23" s="113"/>
      <c r="J23" s="113"/>
      <c r="K23" s="113"/>
      <c r="L23" s="113"/>
      <c r="M23" s="113"/>
      <c r="N23" s="113"/>
      <c r="O23" s="113"/>
      <c r="P23" s="113"/>
      <c r="Q23" s="109"/>
      <c r="R23" s="135"/>
    </row>
    <row r="24" spans="1:18" ht="12.75">
      <c r="A24" s="187" t="s">
        <v>59</v>
      </c>
      <c r="B24" s="182">
        <v>0</v>
      </c>
      <c r="C24" s="182">
        <v>0.18208092485549132</v>
      </c>
      <c r="D24" s="182">
        <v>0</v>
      </c>
      <c r="E24" s="182">
        <v>0</v>
      </c>
      <c r="F24" s="182">
        <v>0</v>
      </c>
      <c r="G24" s="182">
        <v>0.03850855745721271</v>
      </c>
      <c r="H24" s="197"/>
      <c r="I24" s="155"/>
      <c r="J24" s="155"/>
      <c r="K24" s="155"/>
      <c r="L24" s="155"/>
      <c r="M24" s="155"/>
      <c r="N24" s="155"/>
      <c r="O24" s="155"/>
      <c r="P24" s="155"/>
      <c r="Q24" s="109"/>
      <c r="R24" s="135"/>
    </row>
    <row r="25" spans="1:18" ht="12.75">
      <c r="A25" s="187" t="s">
        <v>60</v>
      </c>
      <c r="B25" s="182">
        <v>0.11055276381909548</v>
      </c>
      <c r="C25" s="182">
        <v>0</v>
      </c>
      <c r="D25" s="182">
        <v>0</v>
      </c>
      <c r="E25" s="182">
        <v>0</v>
      </c>
      <c r="F25" s="182">
        <v>0</v>
      </c>
      <c r="G25" s="182">
        <v>0.040342298288508556</v>
      </c>
      <c r="H25" s="197"/>
      <c r="I25" s="155"/>
      <c r="J25" s="155"/>
      <c r="K25" s="155"/>
      <c r="L25" s="155"/>
      <c r="M25" s="155"/>
      <c r="N25" s="155"/>
      <c r="O25" s="155"/>
      <c r="P25" s="155"/>
      <c r="Q25" s="109"/>
      <c r="R25" s="135"/>
    </row>
    <row r="26" spans="1:18" ht="12.75">
      <c r="A26" s="187" t="s">
        <v>41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97"/>
      <c r="I26" s="155"/>
      <c r="J26" s="155"/>
      <c r="K26" s="155"/>
      <c r="L26" s="155"/>
      <c r="M26" s="155"/>
      <c r="N26" s="155"/>
      <c r="O26" s="155"/>
      <c r="P26" s="155"/>
      <c r="Q26" s="109"/>
      <c r="R26" s="135"/>
    </row>
    <row r="27" spans="1:18" ht="12.75">
      <c r="A27" s="187" t="s">
        <v>116</v>
      </c>
      <c r="B27" s="182">
        <v>0.44221105527638194</v>
      </c>
      <c r="C27" s="182">
        <v>0.3959537572254335</v>
      </c>
      <c r="D27" s="182">
        <v>0.544529262086514</v>
      </c>
      <c r="E27" s="182">
        <v>0.47863247863247865</v>
      </c>
      <c r="F27" s="182">
        <v>0.5792349726775956</v>
      </c>
      <c r="G27" s="182">
        <v>0.47493887530562345</v>
      </c>
      <c r="H27" s="197"/>
      <c r="I27" s="155"/>
      <c r="J27" s="155"/>
      <c r="K27" s="155"/>
      <c r="L27" s="155"/>
      <c r="M27" s="155"/>
      <c r="N27" s="155"/>
      <c r="O27" s="155"/>
      <c r="P27" s="155"/>
      <c r="Q27" s="109"/>
      <c r="R27" s="135"/>
    </row>
    <row r="28" spans="1:18" ht="12.75">
      <c r="A28" s="187" t="s">
        <v>117</v>
      </c>
      <c r="B28" s="182">
        <v>0.25795644891122277</v>
      </c>
      <c r="C28" s="182">
        <v>0.24566473988439305</v>
      </c>
      <c r="D28" s="182">
        <v>0.10687022900763359</v>
      </c>
      <c r="E28" s="182">
        <v>0.1452991452991453</v>
      </c>
      <c r="F28" s="182">
        <v>0.07103825136612021</v>
      </c>
      <c r="G28" s="182">
        <v>0.19009779951100245</v>
      </c>
      <c r="H28" s="197"/>
      <c r="I28" s="155"/>
      <c r="J28" s="155"/>
      <c r="K28" s="155"/>
      <c r="L28" s="155"/>
      <c r="M28" s="155"/>
      <c r="N28" s="155"/>
      <c r="O28" s="155"/>
      <c r="P28" s="155"/>
      <c r="Q28" s="109"/>
      <c r="R28" s="135"/>
    </row>
    <row r="29" spans="1:18" ht="12.75">
      <c r="A29" s="187" t="s">
        <v>118</v>
      </c>
      <c r="B29" s="182">
        <v>0.2998324958123953</v>
      </c>
      <c r="C29" s="182">
        <v>0.3583815028901734</v>
      </c>
      <c r="D29" s="182">
        <v>0.3486005089058524</v>
      </c>
      <c r="E29" s="182">
        <v>0.37606837606837606</v>
      </c>
      <c r="F29" s="182">
        <v>0.34972677595628415</v>
      </c>
      <c r="G29" s="182">
        <v>0.33496332518337407</v>
      </c>
      <c r="H29" s="197"/>
      <c r="I29" s="155"/>
      <c r="J29" s="155"/>
      <c r="K29" s="155"/>
      <c r="L29" s="155"/>
      <c r="M29" s="155"/>
      <c r="N29" s="155"/>
      <c r="O29" s="155"/>
      <c r="P29" s="155"/>
      <c r="Q29" s="109"/>
      <c r="R29" s="135"/>
    </row>
    <row r="30" spans="1:18" ht="12.75">
      <c r="A30" s="187" t="s">
        <v>41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97"/>
      <c r="I30" s="155"/>
      <c r="J30" s="155"/>
      <c r="K30" s="155"/>
      <c r="L30" s="155"/>
      <c r="M30" s="155"/>
      <c r="N30" s="155"/>
      <c r="O30" s="155"/>
      <c r="P30" s="155"/>
      <c r="Q30" s="109"/>
      <c r="R30" s="135"/>
    </row>
    <row r="31" spans="1:18" ht="12.75">
      <c r="A31" s="187" t="s">
        <v>119</v>
      </c>
      <c r="B31" s="182">
        <v>0.4036850921273032</v>
      </c>
      <c r="C31" s="182">
        <v>0.38439306358381503</v>
      </c>
      <c r="D31" s="182">
        <v>0.4020356234096692</v>
      </c>
      <c r="E31" s="182">
        <v>0.452991452991453</v>
      </c>
      <c r="F31" s="182">
        <v>0.36065573770491804</v>
      </c>
      <c r="G31" s="182">
        <v>0.39792176039119803</v>
      </c>
      <c r="H31" s="197"/>
      <c r="I31" s="155"/>
      <c r="J31" s="155"/>
      <c r="K31" s="155"/>
      <c r="L31" s="155"/>
      <c r="M31" s="155"/>
      <c r="N31" s="155"/>
      <c r="O31" s="155"/>
      <c r="P31" s="155"/>
      <c r="Q31" s="109"/>
      <c r="R31" s="135"/>
    </row>
    <row r="32" spans="1:18" ht="12.75">
      <c r="A32" s="187" t="s">
        <v>120</v>
      </c>
      <c r="B32" s="182">
        <v>0.5778894472361809</v>
      </c>
      <c r="C32" s="182">
        <v>0.6069364161849711</v>
      </c>
      <c r="D32" s="182">
        <v>0.5903307888040712</v>
      </c>
      <c r="E32" s="182">
        <v>0.5213675213675214</v>
      </c>
      <c r="F32" s="182">
        <v>0.6338797814207651</v>
      </c>
      <c r="G32" s="182">
        <v>0.589242053789731</v>
      </c>
      <c r="H32" s="197"/>
      <c r="I32" s="155"/>
      <c r="J32" s="155"/>
      <c r="K32" s="155"/>
      <c r="L32" s="155"/>
      <c r="M32" s="155"/>
      <c r="N32" s="155"/>
      <c r="O32" s="155"/>
      <c r="P32" s="155"/>
      <c r="Q32" s="109"/>
      <c r="R32" s="135"/>
    </row>
    <row r="33" spans="1:18" ht="12.75">
      <c r="A33" s="187" t="s">
        <v>121</v>
      </c>
      <c r="B33" s="182">
        <v>0.01675041876046901</v>
      </c>
      <c r="C33" s="182">
        <v>0.008670520231213872</v>
      </c>
      <c r="D33" s="182">
        <v>0.007633587786259542</v>
      </c>
      <c r="E33" s="182">
        <v>0.02564102564102564</v>
      </c>
      <c r="F33" s="182">
        <v>0.00546448087431694</v>
      </c>
      <c r="G33" s="182">
        <v>0.012224938875305624</v>
      </c>
      <c r="H33" s="197"/>
      <c r="I33" s="155"/>
      <c r="J33" s="155"/>
      <c r="K33" s="155"/>
      <c r="L33" s="155"/>
      <c r="M33" s="155"/>
      <c r="N33" s="155"/>
      <c r="O33" s="155"/>
      <c r="P33" s="155"/>
      <c r="Q33" s="109"/>
      <c r="R33" s="135"/>
    </row>
    <row r="34" spans="1:18" ht="12.75">
      <c r="A34" s="187" t="s">
        <v>41</v>
      </c>
      <c r="B34" s="182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0.0006112469437652812</v>
      </c>
      <c r="H34" s="197"/>
      <c r="I34" s="155"/>
      <c r="J34" s="155"/>
      <c r="K34" s="155"/>
      <c r="L34" s="155"/>
      <c r="M34" s="155"/>
      <c r="N34" s="155"/>
      <c r="O34" s="155"/>
      <c r="P34" s="155"/>
      <c r="Q34" s="109"/>
      <c r="R34" s="135"/>
    </row>
    <row r="35" spans="1:18" ht="12.75">
      <c r="A35" s="187" t="s">
        <v>72</v>
      </c>
      <c r="B35" s="182"/>
      <c r="C35" s="182"/>
      <c r="D35" s="182"/>
      <c r="E35" s="182"/>
      <c r="F35" s="182"/>
      <c r="G35" s="182"/>
      <c r="H35" s="197"/>
      <c r="I35" s="155"/>
      <c r="J35" s="155"/>
      <c r="K35" s="155"/>
      <c r="L35" s="155"/>
      <c r="M35" s="155"/>
      <c r="N35" s="155"/>
      <c r="O35" s="155"/>
      <c r="P35" s="155"/>
      <c r="Q35" s="109"/>
      <c r="R35" s="135"/>
    </row>
    <row r="36" spans="1:18" ht="12.75">
      <c r="A36" s="187" t="s">
        <v>73</v>
      </c>
      <c r="B36" s="182">
        <v>0</v>
      </c>
      <c r="C36" s="182">
        <v>0</v>
      </c>
      <c r="D36" s="182">
        <v>0.012658227848101266</v>
      </c>
      <c r="E36" s="182">
        <v>0</v>
      </c>
      <c r="F36" s="182">
        <v>0</v>
      </c>
      <c r="G36" s="182">
        <v>0.0030721966205837174</v>
      </c>
      <c r="H36" s="197"/>
      <c r="I36" s="155"/>
      <c r="J36" s="155"/>
      <c r="K36" s="155"/>
      <c r="L36" s="155"/>
      <c r="M36" s="155"/>
      <c r="N36" s="155"/>
      <c r="O36" s="155"/>
      <c r="P36" s="155"/>
      <c r="Q36" s="109"/>
      <c r="R36" s="135"/>
    </row>
    <row r="37" spans="1:18" ht="12.75">
      <c r="A37" s="187" t="s">
        <v>74</v>
      </c>
      <c r="B37" s="182">
        <v>0.1950207468879668</v>
      </c>
      <c r="C37" s="182">
        <v>0.3007518796992481</v>
      </c>
      <c r="D37" s="182">
        <v>0.22784810126582278</v>
      </c>
      <c r="E37" s="182">
        <v>0.07547169811320754</v>
      </c>
      <c r="F37" s="182">
        <v>0.3333333333333333</v>
      </c>
      <c r="G37" s="182">
        <v>0.22887864823348694</v>
      </c>
      <c r="H37" s="197"/>
      <c r="I37" s="155"/>
      <c r="J37" s="155"/>
      <c r="K37" s="155"/>
      <c r="L37" s="155"/>
      <c r="M37" s="155"/>
      <c r="N37" s="155"/>
      <c r="O37" s="155"/>
      <c r="P37" s="155"/>
      <c r="Q37" s="109"/>
      <c r="R37" s="135"/>
    </row>
    <row r="38" spans="1:18" ht="12.75">
      <c r="A38" s="187" t="s">
        <v>75</v>
      </c>
      <c r="B38" s="182">
        <v>0.3029045643153527</v>
      </c>
      <c r="C38" s="182">
        <v>0.3308270676691729</v>
      </c>
      <c r="D38" s="182">
        <v>0.3037974683544304</v>
      </c>
      <c r="E38" s="182">
        <v>0.5849056603773585</v>
      </c>
      <c r="F38" s="182">
        <v>0.42424242424242425</v>
      </c>
      <c r="G38" s="182">
        <v>0.34408602150537637</v>
      </c>
      <c r="H38" s="197"/>
      <c r="I38" s="155"/>
      <c r="J38" s="155"/>
      <c r="K38" s="155"/>
      <c r="L38" s="155"/>
      <c r="M38" s="155"/>
      <c r="N38" s="155"/>
      <c r="O38" s="155"/>
      <c r="P38" s="155"/>
      <c r="Q38" s="109"/>
      <c r="R38" s="135"/>
    </row>
    <row r="39" spans="1:18" ht="12.75">
      <c r="A39" s="187" t="s">
        <v>76</v>
      </c>
      <c r="B39" s="182">
        <v>0.18672199170124482</v>
      </c>
      <c r="C39" s="182">
        <v>0.15789473684210525</v>
      </c>
      <c r="D39" s="182">
        <v>0.22784810126582278</v>
      </c>
      <c r="E39" s="182">
        <v>0.1320754716981132</v>
      </c>
      <c r="F39" s="182">
        <v>0.07575757575757576</v>
      </c>
      <c r="G39" s="182">
        <v>0.17511520737327188</v>
      </c>
      <c r="H39" s="197"/>
      <c r="I39" s="155"/>
      <c r="J39" s="155"/>
      <c r="K39" s="155"/>
      <c r="L39" s="155"/>
      <c r="M39" s="155"/>
      <c r="N39" s="155"/>
      <c r="O39" s="155"/>
      <c r="P39" s="155"/>
      <c r="Q39" s="109"/>
      <c r="R39" s="135"/>
    </row>
    <row r="40" spans="1:18" ht="12.75">
      <c r="A40" s="187" t="s">
        <v>77</v>
      </c>
      <c r="B40" s="182">
        <v>0.07883817427385892</v>
      </c>
      <c r="C40" s="182">
        <v>0.03759398496240601</v>
      </c>
      <c r="D40" s="182">
        <v>0.06962025316455696</v>
      </c>
      <c r="E40" s="182">
        <v>0.03773584905660377</v>
      </c>
      <c r="F40" s="182">
        <v>0.015151515151515152</v>
      </c>
      <c r="G40" s="182">
        <v>0.05837173579109063</v>
      </c>
      <c r="H40" s="197"/>
      <c r="I40" s="155"/>
      <c r="J40" s="155"/>
      <c r="K40" s="155"/>
      <c r="L40" s="155"/>
      <c r="M40" s="155"/>
      <c r="N40" s="155"/>
      <c r="O40" s="155"/>
      <c r="P40" s="155"/>
      <c r="Q40" s="109"/>
      <c r="R40" s="135"/>
    </row>
    <row r="41" spans="1:18" ht="12.75">
      <c r="A41" s="187" t="s">
        <v>78</v>
      </c>
      <c r="B41" s="182">
        <v>0.04149377593360996</v>
      </c>
      <c r="C41" s="182">
        <v>0.015037593984962405</v>
      </c>
      <c r="D41" s="182">
        <v>0.02531645569620253</v>
      </c>
      <c r="E41" s="182">
        <v>0.018867924528301886</v>
      </c>
      <c r="F41" s="182">
        <v>0</v>
      </c>
      <c r="G41" s="182">
        <v>0.026113671274961597</v>
      </c>
      <c r="H41" s="197"/>
      <c r="I41" s="155"/>
      <c r="J41" s="155"/>
      <c r="K41" s="155"/>
      <c r="L41" s="155"/>
      <c r="M41" s="155"/>
      <c r="N41" s="155"/>
      <c r="O41" s="155"/>
      <c r="P41" s="155"/>
      <c r="Q41" s="109"/>
      <c r="R41" s="135"/>
    </row>
    <row r="42" spans="1:18" ht="12.75">
      <c r="A42" s="187" t="s">
        <v>79</v>
      </c>
      <c r="B42" s="182">
        <v>0.029045643153526972</v>
      </c>
      <c r="C42" s="182">
        <v>0.022556390977443608</v>
      </c>
      <c r="D42" s="182">
        <v>0.012658227848101266</v>
      </c>
      <c r="E42" s="182">
        <v>0</v>
      </c>
      <c r="F42" s="182">
        <v>0.015151515151515152</v>
      </c>
      <c r="G42" s="182">
        <v>0.019969278033794162</v>
      </c>
      <c r="H42" s="197"/>
      <c r="I42" s="155"/>
      <c r="J42" s="155"/>
      <c r="K42" s="155"/>
      <c r="L42" s="155"/>
      <c r="M42" s="155"/>
      <c r="N42" s="155"/>
      <c r="O42" s="155"/>
      <c r="P42" s="155"/>
      <c r="Q42" s="109"/>
      <c r="R42" s="135"/>
    </row>
    <row r="43" spans="1:18" ht="12.75">
      <c r="A43" s="187" t="s">
        <v>80</v>
      </c>
      <c r="B43" s="182">
        <v>0.011594202898550725</v>
      </c>
      <c r="C43" s="182">
        <v>0.014285714285714285</v>
      </c>
      <c r="D43" s="182">
        <v>0.01293103448275862</v>
      </c>
      <c r="E43" s="182">
        <v>0.01639344262295082</v>
      </c>
      <c r="F43" s="182">
        <v>0.008620689655172414</v>
      </c>
      <c r="G43" s="182">
        <v>0.012448132780082987</v>
      </c>
      <c r="H43" s="197"/>
      <c r="I43" s="155"/>
      <c r="J43" s="155"/>
      <c r="K43" s="155"/>
      <c r="L43" s="155"/>
      <c r="M43" s="155"/>
      <c r="N43" s="155"/>
      <c r="O43" s="155"/>
      <c r="P43" s="155"/>
      <c r="Q43" s="109"/>
      <c r="R43" s="135"/>
    </row>
    <row r="44" spans="1:18" ht="12.75">
      <c r="A44" s="187" t="s">
        <v>85</v>
      </c>
      <c r="B44" s="182">
        <v>0.14937759336099585</v>
      </c>
      <c r="C44" s="182">
        <v>0.11278195488721804</v>
      </c>
      <c r="D44" s="182">
        <v>0.10126582278481013</v>
      </c>
      <c r="E44" s="182">
        <v>0.1320754716981132</v>
      </c>
      <c r="F44" s="182">
        <v>0.12121212121212122</v>
      </c>
      <c r="G44" s="182">
        <v>0.1259600614439324</v>
      </c>
      <c r="H44" s="197"/>
      <c r="I44" s="155"/>
      <c r="J44" s="155"/>
      <c r="K44" s="155"/>
      <c r="L44" s="155"/>
      <c r="M44" s="155"/>
      <c r="N44" s="155"/>
      <c r="O44" s="155"/>
      <c r="P44" s="155"/>
      <c r="Q44" s="109"/>
      <c r="R44" s="135"/>
    </row>
    <row r="45" spans="1:18" ht="12.75">
      <c r="A45" s="187" t="s">
        <v>41</v>
      </c>
      <c r="B45" s="182">
        <v>0</v>
      </c>
      <c r="C45" s="182">
        <v>0</v>
      </c>
      <c r="D45" s="182">
        <v>0</v>
      </c>
      <c r="E45" s="182">
        <v>0</v>
      </c>
      <c r="F45" s="182">
        <v>0</v>
      </c>
      <c r="G45" s="182">
        <v>0</v>
      </c>
      <c r="H45" s="197"/>
      <c r="I45" s="155"/>
      <c r="J45" s="155"/>
      <c r="K45" s="155"/>
      <c r="L45" s="155"/>
      <c r="M45" s="155"/>
      <c r="N45" s="155"/>
      <c r="O45" s="155"/>
      <c r="P45" s="155"/>
      <c r="Q45" s="109"/>
      <c r="R45" s="135"/>
    </row>
    <row r="46" spans="1:18" ht="12.75">
      <c r="A46" s="187" t="s">
        <v>82</v>
      </c>
      <c r="B46" s="182"/>
      <c r="C46" s="182"/>
      <c r="D46" s="182"/>
      <c r="E46" s="182"/>
      <c r="F46" s="182"/>
      <c r="G46" s="182"/>
      <c r="H46" s="197"/>
      <c r="I46" s="155"/>
      <c r="J46" s="155"/>
      <c r="K46" s="155"/>
      <c r="L46" s="155"/>
      <c r="M46" s="155"/>
      <c r="N46" s="155"/>
      <c r="O46" s="155"/>
      <c r="P46" s="155"/>
      <c r="Q46" s="109"/>
      <c r="R46" s="135"/>
    </row>
    <row r="47" spans="1:18" ht="12.75">
      <c r="A47" s="187" t="s">
        <v>83</v>
      </c>
      <c r="B47" s="182">
        <v>0.13623188405797101</v>
      </c>
      <c r="C47" s="182">
        <v>0.14761904761904762</v>
      </c>
      <c r="D47" s="182">
        <v>0.125</v>
      </c>
      <c r="E47" s="182">
        <v>0.09836065573770492</v>
      </c>
      <c r="F47" s="182">
        <v>0.4396551724137931</v>
      </c>
      <c r="G47" s="182">
        <v>0.17012448132780084</v>
      </c>
      <c r="H47" s="197"/>
      <c r="I47" s="155"/>
      <c r="J47" s="155"/>
      <c r="K47" s="155"/>
      <c r="L47" s="155"/>
      <c r="M47" s="155"/>
      <c r="N47" s="155"/>
      <c r="O47" s="155"/>
      <c r="P47" s="155"/>
      <c r="Q47" s="109"/>
      <c r="R47" s="135"/>
    </row>
    <row r="48" spans="1:18" ht="12.75">
      <c r="A48" s="187" t="s">
        <v>84</v>
      </c>
      <c r="B48" s="182">
        <v>0.33043478260869563</v>
      </c>
      <c r="C48" s="182">
        <v>0.37142857142857144</v>
      </c>
      <c r="D48" s="182">
        <v>0.4396551724137931</v>
      </c>
      <c r="E48" s="182">
        <v>0.2459016393442623</v>
      </c>
      <c r="F48" s="182">
        <v>0.3103448275862069</v>
      </c>
      <c r="G48" s="182">
        <v>0.3578838174273859</v>
      </c>
      <c r="H48" s="197"/>
      <c r="I48" s="155"/>
      <c r="J48" s="155"/>
      <c r="K48" s="155"/>
      <c r="L48" s="155"/>
      <c r="M48" s="155"/>
      <c r="N48" s="155"/>
      <c r="O48" s="155"/>
      <c r="P48" s="155"/>
      <c r="Q48" s="109"/>
      <c r="R48" s="135"/>
    </row>
    <row r="49" spans="1:18" ht="12.75">
      <c r="A49" s="187" t="s">
        <v>74</v>
      </c>
      <c r="B49" s="182">
        <v>0.24347826086956523</v>
      </c>
      <c r="C49" s="182">
        <v>0.20476190476190476</v>
      </c>
      <c r="D49" s="182">
        <v>0.23706896551724138</v>
      </c>
      <c r="E49" s="182">
        <v>0.21311475409836064</v>
      </c>
      <c r="F49" s="182">
        <v>0.12931034482758622</v>
      </c>
      <c r="G49" s="182">
        <v>0.21784232365145229</v>
      </c>
      <c r="H49" s="197"/>
      <c r="I49" s="155"/>
      <c r="J49" s="155"/>
      <c r="K49" s="155"/>
      <c r="L49" s="155"/>
      <c r="M49" s="155"/>
      <c r="N49" s="155"/>
      <c r="O49" s="155"/>
      <c r="P49" s="155"/>
      <c r="Q49" s="109"/>
      <c r="R49" s="135"/>
    </row>
    <row r="50" spans="1:18" ht="12.75">
      <c r="A50" s="187" t="s">
        <v>75</v>
      </c>
      <c r="B50" s="182">
        <v>0.10144927536231885</v>
      </c>
      <c r="C50" s="182">
        <v>0.1380952380952381</v>
      </c>
      <c r="D50" s="182">
        <v>0.1206896551724138</v>
      </c>
      <c r="E50" s="182">
        <v>0.2459016393442623</v>
      </c>
      <c r="F50" s="182">
        <v>0.05172413793103448</v>
      </c>
      <c r="G50" s="182">
        <v>0.11721991701244813</v>
      </c>
      <c r="H50" s="197"/>
      <c r="I50" s="155"/>
      <c r="J50" s="155"/>
      <c r="K50" s="155"/>
      <c r="L50" s="155"/>
      <c r="M50" s="155"/>
      <c r="N50" s="155"/>
      <c r="O50" s="155"/>
      <c r="P50" s="155"/>
      <c r="Q50" s="109"/>
      <c r="R50" s="135"/>
    </row>
    <row r="51" spans="1:18" ht="12.75">
      <c r="A51" s="187" t="s">
        <v>76</v>
      </c>
      <c r="B51" s="182">
        <v>0.06376811594202898</v>
      </c>
      <c r="C51" s="182">
        <v>0.023809523809523808</v>
      </c>
      <c r="D51" s="182">
        <v>0.017241379310344827</v>
      </c>
      <c r="E51" s="182">
        <v>0.03278688524590164</v>
      </c>
      <c r="F51" s="182">
        <v>0.017241379310344827</v>
      </c>
      <c r="G51" s="182">
        <v>0.03630705394190872</v>
      </c>
      <c r="H51" s="197"/>
      <c r="I51" s="155"/>
      <c r="J51" s="155"/>
      <c r="K51" s="155"/>
      <c r="L51" s="155"/>
      <c r="M51" s="155"/>
      <c r="N51" s="155"/>
      <c r="O51" s="155"/>
      <c r="P51" s="155"/>
      <c r="Q51" s="109"/>
      <c r="R51" s="135"/>
    </row>
    <row r="52" spans="1:18" ht="12.75">
      <c r="A52" s="187" t="s">
        <v>77</v>
      </c>
      <c r="B52" s="182">
        <v>0.03768115942028986</v>
      </c>
      <c r="C52" s="182">
        <v>0.02857142857142857</v>
      </c>
      <c r="D52" s="182">
        <v>0.01293103448275862</v>
      </c>
      <c r="E52" s="182">
        <v>0.06557377049180328</v>
      </c>
      <c r="F52" s="182">
        <v>0.008620689655172414</v>
      </c>
      <c r="G52" s="182">
        <v>0.028008298755186723</v>
      </c>
      <c r="H52" s="197"/>
      <c r="I52" s="155"/>
      <c r="J52" s="155"/>
      <c r="K52" s="155"/>
      <c r="L52" s="155"/>
      <c r="M52" s="155"/>
      <c r="N52" s="155"/>
      <c r="O52" s="155"/>
      <c r="P52" s="155"/>
      <c r="Q52" s="109"/>
      <c r="R52" s="135"/>
    </row>
    <row r="53" spans="1:18" ht="12.75">
      <c r="A53" s="187" t="s">
        <v>78</v>
      </c>
      <c r="B53" s="182">
        <v>0.020289855072463767</v>
      </c>
      <c r="C53" s="182">
        <v>0.009523809523809525</v>
      </c>
      <c r="D53" s="182">
        <v>0</v>
      </c>
      <c r="E53" s="182">
        <v>0</v>
      </c>
      <c r="F53" s="182">
        <v>0</v>
      </c>
      <c r="G53" s="182">
        <v>0.00933609958506224</v>
      </c>
      <c r="H53" s="197"/>
      <c r="I53" s="155"/>
      <c r="J53" s="155"/>
      <c r="K53" s="155"/>
      <c r="L53" s="155"/>
      <c r="M53" s="155"/>
      <c r="N53" s="155"/>
      <c r="O53" s="155"/>
      <c r="P53" s="155"/>
      <c r="Q53" s="109"/>
      <c r="R53" s="135"/>
    </row>
    <row r="54" spans="1:18" ht="12.75">
      <c r="A54" s="187" t="s">
        <v>79</v>
      </c>
      <c r="B54" s="182">
        <v>0.020289855072463767</v>
      </c>
      <c r="C54" s="182">
        <v>0.023809523809523808</v>
      </c>
      <c r="D54" s="182">
        <v>0.008620689655172414</v>
      </c>
      <c r="E54" s="182">
        <v>0.01639344262295082</v>
      </c>
      <c r="F54" s="182">
        <v>0.017241379310344827</v>
      </c>
      <c r="G54" s="182">
        <v>0.017634854771784232</v>
      </c>
      <c r="H54" s="197"/>
      <c r="I54" s="155"/>
      <c r="J54" s="155"/>
      <c r="K54" s="155"/>
      <c r="L54" s="155"/>
      <c r="M54" s="155"/>
      <c r="N54" s="155"/>
      <c r="O54" s="155"/>
      <c r="P54" s="155"/>
      <c r="Q54" s="109"/>
      <c r="R54" s="135"/>
    </row>
    <row r="55" spans="1:18" ht="12.75">
      <c r="A55" s="187" t="s">
        <v>85</v>
      </c>
      <c r="B55" s="182">
        <v>0.0463768115942029</v>
      </c>
      <c r="C55" s="182">
        <v>0.05238095238095238</v>
      </c>
      <c r="D55" s="182">
        <v>0.03879310344827586</v>
      </c>
      <c r="E55" s="182">
        <v>0.08196721311475409</v>
      </c>
      <c r="F55" s="182">
        <v>0.02586206896551724</v>
      </c>
      <c r="G55" s="182">
        <v>0.04564315352697095</v>
      </c>
      <c r="H55" s="197"/>
      <c r="I55" s="155"/>
      <c r="J55" s="155"/>
      <c r="K55" s="155"/>
      <c r="L55" s="155"/>
      <c r="M55" s="155"/>
      <c r="N55" s="155"/>
      <c r="O55" s="155"/>
      <c r="P55" s="155"/>
      <c r="Q55" s="109"/>
      <c r="R55" s="135"/>
    </row>
    <row r="56" spans="1:18" ht="12.75">
      <c r="A56" s="187" t="s">
        <v>41</v>
      </c>
      <c r="B56" s="182">
        <v>0</v>
      </c>
      <c r="C56" s="182">
        <v>0</v>
      </c>
      <c r="D56" s="182">
        <v>0</v>
      </c>
      <c r="E56" s="182">
        <v>0</v>
      </c>
      <c r="F56" s="182">
        <v>0</v>
      </c>
      <c r="G56" s="182">
        <v>0</v>
      </c>
      <c r="H56" s="197"/>
      <c r="I56" s="155"/>
      <c r="J56" s="155"/>
      <c r="K56" s="155"/>
      <c r="L56" s="155"/>
      <c r="M56" s="155"/>
      <c r="N56" s="155"/>
      <c r="O56" s="155"/>
      <c r="P56" s="155"/>
      <c r="Q56" s="109"/>
      <c r="R56" s="135"/>
    </row>
    <row r="57" spans="1:17" ht="12.75">
      <c r="A57" s="187" t="s">
        <v>106</v>
      </c>
      <c r="B57" s="183">
        <v>3.07415</v>
      </c>
      <c r="C57" s="183">
        <v>2.8806</v>
      </c>
      <c r="D57" s="183">
        <v>3.28666</v>
      </c>
      <c r="E57" s="183">
        <v>2.93345</v>
      </c>
      <c r="F57" s="183">
        <v>3.37146</v>
      </c>
      <c r="G57" s="184">
        <v>3.107</v>
      </c>
      <c r="H57" s="197"/>
      <c r="I57" s="155"/>
      <c r="J57" s="155"/>
      <c r="K57" s="155"/>
      <c r="L57" s="155"/>
      <c r="M57" s="155"/>
      <c r="N57" s="155"/>
      <c r="O57" s="155"/>
      <c r="P57" s="155"/>
      <c r="Q57" s="155"/>
    </row>
    <row r="58" spans="1:20" ht="12.75">
      <c r="A58" s="198" t="s">
        <v>107</v>
      </c>
      <c r="B58" s="183">
        <v>0.47065</v>
      </c>
      <c r="C58" s="183">
        <v>0.43677</v>
      </c>
      <c r="D58" s="183">
        <v>0.41279</v>
      </c>
      <c r="E58" s="183">
        <v>0.43447</v>
      </c>
      <c r="F58" s="183">
        <v>0.46895</v>
      </c>
      <c r="G58" s="184">
        <v>0.478</v>
      </c>
      <c r="H58" s="197"/>
      <c r="I58" s="179" t="s">
        <v>122</v>
      </c>
      <c r="J58" s="155"/>
      <c r="K58" s="155"/>
      <c r="L58" s="155"/>
      <c r="M58" s="155"/>
      <c r="N58" s="155"/>
      <c r="O58" s="155"/>
      <c r="P58" s="155"/>
      <c r="Q58" s="155"/>
      <c r="T58" s="179" t="s">
        <v>122</v>
      </c>
    </row>
    <row r="59" spans="1:8" ht="12.75">
      <c r="A59" s="199" t="s">
        <v>123</v>
      </c>
      <c r="B59" s="197" t="s">
        <v>30</v>
      </c>
      <c r="C59" s="197" t="s">
        <v>30</v>
      </c>
      <c r="D59" s="197" t="s">
        <v>30</v>
      </c>
      <c r="E59" s="197" t="s">
        <v>30</v>
      </c>
      <c r="F59" s="197" t="s">
        <v>30</v>
      </c>
      <c r="G59" s="197" t="s">
        <v>30</v>
      </c>
      <c r="H59" s="197"/>
    </row>
    <row r="60" spans="1:8" ht="12.75">
      <c r="A60" s="197"/>
      <c r="B60" s="197" t="s">
        <v>30</v>
      </c>
      <c r="C60" s="197" t="s">
        <v>30</v>
      </c>
      <c r="D60" s="197" t="s">
        <v>30</v>
      </c>
      <c r="E60" s="197" t="s">
        <v>30</v>
      </c>
      <c r="F60" s="197" t="s">
        <v>30</v>
      </c>
      <c r="G60" s="197" t="s">
        <v>30</v>
      </c>
      <c r="H60" s="197"/>
    </row>
    <row r="61" spans="1:8" ht="12.75">
      <c r="A61" s="197"/>
      <c r="B61" s="197"/>
      <c r="C61" s="197"/>
      <c r="D61" s="197"/>
      <c r="E61" s="197"/>
      <c r="F61" s="197"/>
      <c r="G61" s="197"/>
      <c r="H61" s="197"/>
    </row>
    <row r="62" spans="1:8" ht="12.75">
      <c r="A62" s="197"/>
      <c r="B62" s="197"/>
      <c r="C62" s="197"/>
      <c r="D62" s="197"/>
      <c r="E62" s="197"/>
      <c r="F62" s="197"/>
      <c r="G62" s="197"/>
      <c r="H62" s="197"/>
    </row>
    <row r="63" spans="1:8" ht="12.75">
      <c r="A63" s="197"/>
      <c r="B63" s="197"/>
      <c r="C63" s="197"/>
      <c r="D63" s="197"/>
      <c r="E63" s="197"/>
      <c r="F63" s="197"/>
      <c r="G63" s="197"/>
      <c r="H63" s="197"/>
    </row>
    <row r="64" spans="1:8" ht="12.75">
      <c r="A64" s="197"/>
      <c r="B64" s="197"/>
      <c r="C64" s="197"/>
      <c r="D64" s="197"/>
      <c r="E64" s="197"/>
      <c r="F64" s="197"/>
      <c r="G64" s="197"/>
      <c r="H64" s="197"/>
    </row>
    <row r="65" spans="1:8" ht="12.75">
      <c r="A65" s="187" t="s">
        <v>42</v>
      </c>
      <c r="B65" s="182">
        <v>0.830820770519263</v>
      </c>
      <c r="C65" s="182">
        <v>0.8410404624277457</v>
      </c>
      <c r="D65" s="182">
        <v>0.8956743002544529</v>
      </c>
      <c r="E65" s="182">
        <v>0.8376068376068376</v>
      </c>
      <c r="F65" s="182">
        <v>0.8852459016393442</v>
      </c>
      <c r="G65" s="182">
        <v>0.8551344743276283</v>
      </c>
      <c r="H65" s="197"/>
    </row>
    <row r="66" spans="1:8" ht="12.75">
      <c r="A66" s="187" t="s">
        <v>43</v>
      </c>
      <c r="B66" s="182">
        <v>0.11892797319932999</v>
      </c>
      <c r="C66" s="182">
        <v>0.07514450867052024</v>
      </c>
      <c r="D66" s="182">
        <v>0.08651399491094147</v>
      </c>
      <c r="E66" s="182">
        <v>0.06837606837606838</v>
      </c>
      <c r="F66" s="182">
        <v>0.06557377049180328</v>
      </c>
      <c r="G66" s="182">
        <v>0.09229828850855745</v>
      </c>
      <c r="H66" s="197"/>
    </row>
    <row r="67" spans="1:8" ht="12.75" hidden="1">
      <c r="A67" s="187" t="s">
        <v>44</v>
      </c>
      <c r="B67" s="182">
        <v>0.0070921985815602835</v>
      </c>
      <c r="C67" s="182">
        <v>0.003436426116838488</v>
      </c>
      <c r="D67" s="182">
        <v>0.007633587786259542</v>
      </c>
      <c r="E67" s="182">
        <v>0.008403361344537815</v>
      </c>
      <c r="F67" s="182">
        <v>0.006134969325153374</v>
      </c>
      <c r="G67" s="182"/>
      <c r="H67" s="197"/>
    </row>
    <row r="68" spans="1:8" ht="12.75" hidden="1">
      <c r="A68" s="187" t="s">
        <v>45</v>
      </c>
      <c r="B68" s="182">
        <v>0.0070921985815602835</v>
      </c>
      <c r="C68" s="182">
        <v>0</v>
      </c>
      <c r="D68" s="182">
        <v>0</v>
      </c>
      <c r="E68" s="182">
        <v>0.008403361344537815</v>
      </c>
      <c r="F68" s="182">
        <v>0.006134969325153374</v>
      </c>
      <c r="G68" s="182"/>
      <c r="H68" s="197"/>
    </row>
    <row r="69" spans="1:8" ht="12.75" hidden="1">
      <c r="A69" s="187" t="s">
        <v>46</v>
      </c>
      <c r="B69" s="182">
        <v>0.0070921985815602835</v>
      </c>
      <c r="C69" s="182">
        <v>0.010309278350515464</v>
      </c>
      <c r="D69" s="182">
        <v>0.015267175572519083</v>
      </c>
      <c r="E69" s="182">
        <v>0.008403361344537815</v>
      </c>
      <c r="F69" s="182">
        <v>0.006134969325153374</v>
      </c>
      <c r="G69" s="182"/>
      <c r="H69" s="197"/>
    </row>
    <row r="70" spans="1:8" ht="12.75" hidden="1">
      <c r="A70" s="187" t="s">
        <v>47</v>
      </c>
      <c r="B70" s="182">
        <v>0.010638297872340425</v>
      </c>
      <c r="C70" s="182">
        <v>0</v>
      </c>
      <c r="D70" s="182">
        <v>0.04580152671755725</v>
      </c>
      <c r="E70" s="182">
        <v>0</v>
      </c>
      <c r="F70" s="182">
        <v>0.024539877300613498</v>
      </c>
      <c r="G70" s="182"/>
      <c r="H70" s="197"/>
    </row>
    <row r="71" spans="1:8" ht="12.75">
      <c r="A71" s="200" t="s">
        <v>124</v>
      </c>
      <c r="B71" s="182">
        <v>0.05025125628140703</v>
      </c>
      <c r="C71" s="182">
        <v>0.0838150289017341</v>
      </c>
      <c r="D71" s="182">
        <v>0.017811704834605598</v>
      </c>
      <c r="E71" s="182">
        <v>0.09401709401709402</v>
      </c>
      <c r="F71" s="182">
        <v>0.04918032786885246</v>
      </c>
      <c r="G71" s="182">
        <v>0.05256723716381418</v>
      </c>
      <c r="H71" s="197"/>
    </row>
    <row r="72" spans="1:8" ht="12.75">
      <c r="A72" s="197"/>
      <c r="B72" s="197"/>
      <c r="C72" s="197"/>
      <c r="D72" s="197"/>
      <c r="E72" s="197"/>
      <c r="F72" s="197"/>
      <c r="G72" s="197"/>
      <c r="H72" s="197"/>
    </row>
    <row r="73" spans="1:8" ht="12.75">
      <c r="A73" s="200" t="s">
        <v>125</v>
      </c>
      <c r="B73" s="197">
        <v>332</v>
      </c>
      <c r="C73" s="197">
        <v>227</v>
      </c>
      <c r="D73" s="197">
        <v>241</v>
      </c>
      <c r="E73" s="197">
        <v>65</v>
      </c>
      <c r="F73" s="197">
        <v>79</v>
      </c>
      <c r="G73" s="197">
        <v>944</v>
      </c>
      <c r="H73" s="197"/>
    </row>
    <row r="74" spans="1:8" ht="12.75">
      <c r="A74" s="200" t="s">
        <v>126</v>
      </c>
      <c r="B74" s="197">
        <v>199</v>
      </c>
      <c r="C74" s="197">
        <v>86</v>
      </c>
      <c r="D74" s="197">
        <v>104</v>
      </c>
      <c r="E74" s="197">
        <v>39</v>
      </c>
      <c r="F74" s="197">
        <v>44</v>
      </c>
      <c r="G74" s="197">
        <v>472</v>
      </c>
      <c r="H74" s="197"/>
    </row>
    <row r="75" spans="1:8" ht="12.75">
      <c r="A75" s="200" t="s">
        <v>127</v>
      </c>
      <c r="B75" s="197">
        <v>66</v>
      </c>
      <c r="C75" s="197">
        <v>33</v>
      </c>
      <c r="D75" s="197">
        <v>48</v>
      </c>
      <c r="E75" s="197">
        <v>13</v>
      </c>
      <c r="F75" s="197">
        <v>60</v>
      </c>
      <c r="G75" s="197">
        <v>220</v>
      </c>
      <c r="H75" s="197"/>
    </row>
    <row r="76" spans="1:8" ht="12.75">
      <c r="A76" s="197"/>
      <c r="B76" s="197">
        <v>597</v>
      </c>
      <c r="C76" s="197">
        <v>346</v>
      </c>
      <c r="D76" s="197">
        <v>393</v>
      </c>
      <c r="E76" s="197">
        <v>117</v>
      </c>
      <c r="F76" s="197">
        <v>183</v>
      </c>
      <c r="G76" s="197">
        <v>1636</v>
      </c>
      <c r="H76" s="197"/>
    </row>
    <row r="77" spans="1:8" ht="12.75">
      <c r="A77" s="197"/>
      <c r="B77" s="197"/>
      <c r="C77" s="197"/>
      <c r="D77" s="197"/>
      <c r="E77" s="197"/>
      <c r="F77" s="197"/>
      <c r="G77" s="197"/>
      <c r="H77" s="197"/>
    </row>
    <row r="78" spans="1:8" ht="12.75">
      <c r="A78" s="187" t="s">
        <v>72</v>
      </c>
      <c r="B78" s="182"/>
      <c r="C78" s="182"/>
      <c r="D78" s="182"/>
      <c r="E78" s="182"/>
      <c r="F78" s="182"/>
      <c r="G78" s="182"/>
      <c r="H78" s="197"/>
    </row>
    <row r="79" spans="1:8" ht="12.75">
      <c r="A79" s="187" t="s">
        <v>73</v>
      </c>
      <c r="B79" s="182">
        <v>0</v>
      </c>
      <c r="C79" s="182">
        <v>0</v>
      </c>
      <c r="D79" s="182">
        <v>0.012658227848101266</v>
      </c>
      <c r="E79" s="182">
        <v>0</v>
      </c>
      <c r="F79" s="182">
        <v>0</v>
      </c>
      <c r="G79" s="182">
        <v>0.0030721966205837174</v>
      </c>
      <c r="H79" s="197"/>
    </row>
    <row r="80" spans="1:8" ht="12.75">
      <c r="A80" s="187" t="s">
        <v>74</v>
      </c>
      <c r="B80" s="182">
        <v>0.1950207468879668</v>
      </c>
      <c r="C80" s="182">
        <v>0.3007518796992481</v>
      </c>
      <c r="D80" s="182">
        <v>0.22784810126582278</v>
      </c>
      <c r="E80" s="182">
        <v>0.07547169811320754</v>
      </c>
      <c r="F80" s="182">
        <v>0.3333333333333333</v>
      </c>
      <c r="G80" s="182">
        <v>0.22887864823348694</v>
      </c>
      <c r="H80" s="197"/>
    </row>
    <row r="81" spans="1:8" ht="12.75">
      <c r="A81" s="187" t="s">
        <v>75</v>
      </c>
      <c r="B81" s="182">
        <v>0.3029045643153527</v>
      </c>
      <c r="C81" s="182">
        <v>0.3308270676691729</v>
      </c>
      <c r="D81" s="182">
        <v>0.3037974683544304</v>
      </c>
      <c r="E81" s="182">
        <v>0.5849056603773585</v>
      </c>
      <c r="F81" s="182">
        <v>0.42424242424242425</v>
      </c>
      <c r="G81" s="182">
        <v>0.34408602150537637</v>
      </c>
      <c r="H81" s="197"/>
    </row>
    <row r="82" spans="1:8" ht="12.75">
      <c r="A82" s="187" t="s">
        <v>76</v>
      </c>
      <c r="B82" s="182">
        <v>0.18672199170124482</v>
      </c>
      <c r="C82" s="182">
        <v>0.15789473684210525</v>
      </c>
      <c r="D82" s="182">
        <v>0.22784810126582278</v>
      </c>
      <c r="E82" s="182">
        <v>0.1320754716981132</v>
      </c>
      <c r="F82" s="182">
        <v>0.07575757575757576</v>
      </c>
      <c r="G82" s="182">
        <v>0.17511520737327188</v>
      </c>
      <c r="H82" s="197"/>
    </row>
    <row r="83" spans="1:8" ht="12.75">
      <c r="A83" s="187" t="s">
        <v>77</v>
      </c>
      <c r="B83" s="182">
        <v>0.07883817427385892</v>
      </c>
      <c r="C83" s="182">
        <v>0.03759398496240601</v>
      </c>
      <c r="D83" s="182">
        <v>0.06962025316455696</v>
      </c>
      <c r="E83" s="182">
        <v>0.03773584905660377</v>
      </c>
      <c r="F83" s="182">
        <v>0.015151515151515152</v>
      </c>
      <c r="G83" s="182">
        <v>0.05837173579109063</v>
      </c>
      <c r="H83" s="197"/>
    </row>
    <row r="84" spans="1:8" ht="12.75">
      <c r="A84" s="187" t="s">
        <v>78</v>
      </c>
      <c r="B84" s="182">
        <v>0.04149377593360996</v>
      </c>
      <c r="C84" s="182">
        <v>0.015037593984962405</v>
      </c>
      <c r="D84" s="182">
        <v>0.02531645569620253</v>
      </c>
      <c r="E84" s="182">
        <v>0.018867924528301886</v>
      </c>
      <c r="F84" s="182">
        <v>0</v>
      </c>
      <c r="G84" s="182">
        <v>0.026113671274961597</v>
      </c>
      <c r="H84" s="197"/>
    </row>
    <row r="85" spans="1:8" ht="12.75">
      <c r="A85" s="187" t="s">
        <v>79</v>
      </c>
      <c r="B85" s="182">
        <v>0.029045643153526972</v>
      </c>
      <c r="C85" s="182">
        <v>0.022556390977443608</v>
      </c>
      <c r="D85" s="182">
        <v>0.012658227848101266</v>
      </c>
      <c r="E85" s="182">
        <v>0</v>
      </c>
      <c r="F85" s="182">
        <v>0.015151515151515152</v>
      </c>
      <c r="G85" s="182">
        <v>0.019969278033794162</v>
      </c>
      <c r="H85" s="197"/>
    </row>
    <row r="86" spans="1:8" ht="12.75">
      <c r="A86" s="187" t="s">
        <v>80</v>
      </c>
      <c r="B86" s="182">
        <v>0.011594202898550725</v>
      </c>
      <c r="C86" s="182">
        <v>0.014285714285714285</v>
      </c>
      <c r="D86" s="182">
        <v>0.01293103448275862</v>
      </c>
      <c r="E86" s="182">
        <v>0.01639344262295082</v>
      </c>
      <c r="F86" s="182">
        <v>0.008620689655172414</v>
      </c>
      <c r="G86" s="182">
        <v>0.012448132780082987</v>
      </c>
      <c r="H86" s="197"/>
    </row>
    <row r="87" spans="1:8" ht="12.75">
      <c r="A87" s="187" t="s">
        <v>81</v>
      </c>
      <c r="B87" s="182">
        <v>0.14937759336099585</v>
      </c>
      <c r="C87" s="182">
        <v>0.11278195488721804</v>
      </c>
      <c r="D87" s="182">
        <v>0.10126582278481013</v>
      </c>
      <c r="E87" s="182">
        <v>0.1320754716981132</v>
      </c>
      <c r="F87" s="182">
        <v>0.12121212121212122</v>
      </c>
      <c r="G87" s="182">
        <v>0.1259600614439324</v>
      </c>
      <c r="H87" s="197"/>
    </row>
    <row r="88" spans="1:8" ht="12.75">
      <c r="A88" s="197"/>
      <c r="B88" s="182" t="s">
        <v>30</v>
      </c>
      <c r="C88" s="182" t="s">
        <v>30</v>
      </c>
      <c r="D88" s="182" t="s">
        <v>30</v>
      </c>
      <c r="E88" s="182" t="s">
        <v>30</v>
      </c>
      <c r="F88" s="182" t="s">
        <v>30</v>
      </c>
      <c r="G88" s="182" t="s">
        <v>30</v>
      </c>
      <c r="H88" s="197"/>
    </row>
    <row r="89" spans="1:8" ht="12.75">
      <c r="A89" s="200" t="s">
        <v>128</v>
      </c>
      <c r="B89" s="201">
        <v>0.4979253112033195</v>
      </c>
      <c r="C89" s="201">
        <v>0.631578947368421</v>
      </c>
      <c r="D89" s="201">
        <v>0.5443037974683544</v>
      </c>
      <c r="E89" s="201">
        <v>0.660377358490566</v>
      </c>
      <c r="F89" s="201">
        <v>0.7575757575757576</v>
      </c>
      <c r="G89" s="201">
        <v>0.5760368663594471</v>
      </c>
      <c r="H89" s="197"/>
    </row>
    <row r="90" spans="1:8" ht="12.75">
      <c r="A90" s="200" t="s">
        <v>129</v>
      </c>
      <c r="B90" s="201">
        <v>0.3360995850622407</v>
      </c>
      <c r="C90" s="201">
        <v>0.23308270676691728</v>
      </c>
      <c r="D90" s="201">
        <v>0.33544303797468356</v>
      </c>
      <c r="E90" s="201">
        <v>0.18867924528301885</v>
      </c>
      <c r="F90" s="201">
        <v>0.10606060606060606</v>
      </c>
      <c r="G90" s="201">
        <v>0.2795698924731183</v>
      </c>
      <c r="H90" s="197"/>
    </row>
    <row r="91" spans="1:8" ht="12.75">
      <c r="A91" s="200" t="s">
        <v>130</v>
      </c>
      <c r="B91" s="201">
        <v>0.16097179625954658</v>
      </c>
      <c r="C91" s="201">
        <v>0.12706766917293233</v>
      </c>
      <c r="D91" s="201">
        <v>0.11419685726756874</v>
      </c>
      <c r="E91" s="201">
        <v>0.14846891432106402</v>
      </c>
      <c r="F91" s="201">
        <v>0.12983281086729362</v>
      </c>
      <c r="G91" s="201">
        <v>0.1384081942240154</v>
      </c>
      <c r="H91" s="197"/>
    </row>
    <row r="92" spans="1:8" ht="12.75">
      <c r="A92" s="197"/>
      <c r="B92" s="197"/>
      <c r="C92" s="197"/>
      <c r="D92" s="197"/>
      <c r="E92" s="197"/>
      <c r="F92" s="197"/>
      <c r="G92" s="197"/>
      <c r="H92" s="197"/>
    </row>
    <row r="93" spans="1:8" ht="12.75">
      <c r="A93" s="197"/>
      <c r="B93" s="197"/>
      <c r="C93" s="197"/>
      <c r="D93" s="197"/>
      <c r="E93" s="197"/>
      <c r="F93" s="197"/>
      <c r="G93" s="197"/>
      <c r="H93" s="197"/>
    </row>
    <row r="94" spans="1:8" ht="12.75">
      <c r="A94" s="197"/>
      <c r="B94" s="197"/>
      <c r="C94" s="197"/>
      <c r="D94" s="197"/>
      <c r="E94" s="197"/>
      <c r="F94" s="197"/>
      <c r="G94" s="197"/>
      <c r="H94" s="197"/>
    </row>
    <row r="95" spans="1:8" ht="12.75">
      <c r="A95" s="187" t="s">
        <v>82</v>
      </c>
      <c r="B95" s="182"/>
      <c r="C95" s="182"/>
      <c r="D95" s="182"/>
      <c r="E95" s="182"/>
      <c r="F95" s="182"/>
      <c r="G95" s="182"/>
      <c r="H95" s="197"/>
    </row>
    <row r="96" spans="1:8" ht="12.75">
      <c r="A96" s="187" t="s">
        <v>83</v>
      </c>
      <c r="B96" s="182">
        <v>0.13623188405797101</v>
      </c>
      <c r="C96" s="182">
        <v>0.14761904761904762</v>
      </c>
      <c r="D96" s="182">
        <v>0.125</v>
      </c>
      <c r="E96" s="182">
        <v>0.09836065573770492</v>
      </c>
      <c r="F96" s="182">
        <v>0.4396551724137931</v>
      </c>
      <c r="G96" s="182">
        <v>0.17012448132780084</v>
      </c>
      <c r="H96" s="197"/>
    </row>
    <row r="97" spans="1:8" ht="12.75">
      <c r="A97" s="187" t="s">
        <v>84</v>
      </c>
      <c r="B97" s="182">
        <v>0.33043478260869563</v>
      </c>
      <c r="C97" s="182">
        <v>0.37142857142857144</v>
      </c>
      <c r="D97" s="182">
        <v>0.4396551724137931</v>
      </c>
      <c r="E97" s="182">
        <v>0.2459016393442623</v>
      </c>
      <c r="F97" s="182">
        <v>0.3103448275862069</v>
      </c>
      <c r="G97" s="182">
        <v>0.3578838174273859</v>
      </c>
      <c r="H97" s="197"/>
    </row>
    <row r="98" spans="1:8" ht="12.75">
      <c r="A98" s="187" t="s">
        <v>74</v>
      </c>
      <c r="B98" s="182">
        <v>0.24347826086956523</v>
      </c>
      <c r="C98" s="182">
        <v>0.20476190476190476</v>
      </c>
      <c r="D98" s="182">
        <v>0.23706896551724138</v>
      </c>
      <c r="E98" s="182">
        <v>0.21311475409836064</v>
      </c>
      <c r="F98" s="182">
        <v>0.12931034482758622</v>
      </c>
      <c r="G98" s="182">
        <v>0.21784232365145229</v>
      </c>
      <c r="H98" s="197"/>
    </row>
    <row r="99" spans="1:8" ht="12.75">
      <c r="A99" s="187" t="s">
        <v>75</v>
      </c>
      <c r="B99" s="182">
        <v>0.10144927536231885</v>
      </c>
      <c r="C99" s="182">
        <v>0.1380952380952381</v>
      </c>
      <c r="D99" s="182">
        <v>0.1206896551724138</v>
      </c>
      <c r="E99" s="182">
        <v>0.2459016393442623</v>
      </c>
      <c r="F99" s="182">
        <v>0.05172413793103448</v>
      </c>
      <c r="G99" s="182">
        <v>0.11721991701244813</v>
      </c>
      <c r="H99" s="197"/>
    </row>
    <row r="100" spans="1:8" ht="12.75">
      <c r="A100" s="187" t="s">
        <v>76</v>
      </c>
      <c r="B100" s="182">
        <v>0.06376811594202898</v>
      </c>
      <c r="C100" s="182">
        <v>0.023809523809523808</v>
      </c>
      <c r="D100" s="182">
        <v>0.017241379310344827</v>
      </c>
      <c r="E100" s="182">
        <v>0.03278688524590164</v>
      </c>
      <c r="F100" s="182">
        <v>0.017241379310344827</v>
      </c>
      <c r="G100" s="182">
        <v>0.03630705394190872</v>
      </c>
      <c r="H100" s="197"/>
    </row>
    <row r="101" spans="1:8" ht="12.75">
      <c r="A101" s="187" t="s">
        <v>77</v>
      </c>
      <c r="B101" s="182">
        <v>0.03768115942028986</v>
      </c>
      <c r="C101" s="182">
        <v>0.02857142857142857</v>
      </c>
      <c r="D101" s="182">
        <v>0.01293103448275862</v>
      </c>
      <c r="E101" s="182">
        <v>0.06557377049180328</v>
      </c>
      <c r="F101" s="182">
        <v>0.008620689655172414</v>
      </c>
      <c r="G101" s="182">
        <v>0.028008298755186723</v>
      </c>
      <c r="H101" s="197"/>
    </row>
    <row r="102" spans="1:8" ht="12.75">
      <c r="A102" s="187" t="s">
        <v>78</v>
      </c>
      <c r="B102" s="182">
        <v>0.020289855072463767</v>
      </c>
      <c r="C102" s="182">
        <v>0.009523809523809525</v>
      </c>
      <c r="D102" s="182">
        <v>0</v>
      </c>
      <c r="E102" s="182">
        <v>0</v>
      </c>
      <c r="F102" s="182">
        <v>0</v>
      </c>
      <c r="G102" s="182">
        <v>0.00933609958506224</v>
      </c>
      <c r="H102" s="197"/>
    </row>
    <row r="103" spans="1:8" ht="12.75">
      <c r="A103" s="187" t="s">
        <v>79</v>
      </c>
      <c r="B103" s="182">
        <v>0.020289855072463767</v>
      </c>
      <c r="C103" s="182">
        <v>0.023809523809523808</v>
      </c>
      <c r="D103" s="182">
        <v>0.008620689655172414</v>
      </c>
      <c r="E103" s="182">
        <v>0.01639344262295082</v>
      </c>
      <c r="F103" s="182">
        <v>0.017241379310344827</v>
      </c>
      <c r="G103" s="182">
        <v>0.017634854771784232</v>
      </c>
      <c r="H103" s="197"/>
    </row>
    <row r="104" spans="1:8" ht="12.75">
      <c r="A104" s="187" t="s">
        <v>85</v>
      </c>
      <c r="B104" s="182">
        <v>0.0463768115942029</v>
      </c>
      <c r="C104" s="182">
        <v>0.05238095238095238</v>
      </c>
      <c r="D104" s="182">
        <v>0.03879310344827586</v>
      </c>
      <c r="E104" s="182">
        <v>0.08196721311475409</v>
      </c>
      <c r="F104" s="182">
        <v>0.02586206896551724</v>
      </c>
      <c r="G104" s="182">
        <v>0.04564315352697095</v>
      </c>
      <c r="H104" s="197"/>
    </row>
    <row r="105" spans="1:8" ht="12.75">
      <c r="A105" s="197"/>
      <c r="B105" s="197"/>
      <c r="C105" s="197"/>
      <c r="D105" s="197"/>
      <c r="E105" s="197"/>
      <c r="F105" s="197"/>
      <c r="G105" s="197"/>
      <c r="H105" s="197"/>
    </row>
    <row r="106" spans="1:8" ht="12.75">
      <c r="A106" s="197"/>
      <c r="B106" s="197"/>
      <c r="C106" s="197"/>
      <c r="D106" s="197"/>
      <c r="E106" s="197"/>
      <c r="F106" s="197"/>
      <c r="G106" s="197"/>
      <c r="H106" s="197"/>
    </row>
    <row r="107" spans="1:8" ht="12.75">
      <c r="A107" s="200" t="s">
        <v>131</v>
      </c>
      <c r="B107" s="201">
        <v>0.7101449275362319</v>
      </c>
      <c r="C107" s="201">
        <v>0.7238095238095239</v>
      </c>
      <c r="D107" s="201">
        <v>0.8017241379310345</v>
      </c>
      <c r="E107" s="201">
        <v>0.5573770491803278</v>
      </c>
      <c r="F107" s="201">
        <v>0.8793103448275862</v>
      </c>
      <c r="G107" s="201">
        <v>0.745850622406639</v>
      </c>
      <c r="H107" s="197"/>
    </row>
    <row r="108" spans="1:8" ht="12.75">
      <c r="A108" s="200" t="s">
        <v>132</v>
      </c>
      <c r="B108" s="201">
        <v>0.22318840579710142</v>
      </c>
      <c r="C108" s="201">
        <v>0.2</v>
      </c>
      <c r="D108" s="201">
        <v>0.15086206896551724</v>
      </c>
      <c r="E108" s="201">
        <v>0.3442622950819672</v>
      </c>
      <c r="F108" s="201">
        <v>0.07758620689655173</v>
      </c>
      <c r="G108" s="201">
        <v>0.19087136929460582</v>
      </c>
      <c r="H108" s="197"/>
    </row>
    <row r="109" spans="1:8" ht="12.75">
      <c r="A109" s="200" t="s">
        <v>133</v>
      </c>
      <c r="B109" s="201">
        <v>0.06666666666666667</v>
      </c>
      <c r="C109" s="201">
        <v>0.0761904761904762</v>
      </c>
      <c r="D109" s="201">
        <v>0.04741379310344827</v>
      </c>
      <c r="E109" s="201">
        <v>0.09836065573770492</v>
      </c>
      <c r="F109" s="201">
        <v>0.04310344827586207</v>
      </c>
      <c r="G109" s="201">
        <v>0.06327800829875518</v>
      </c>
      <c r="H109" s="197"/>
    </row>
  </sheetData>
  <mergeCells count="4">
    <mergeCell ref="T2:AD2"/>
    <mergeCell ref="T1:AD1"/>
    <mergeCell ref="I1:S1"/>
    <mergeCell ref="I2:S2"/>
  </mergeCells>
  <printOptions horizontalCentered="1"/>
  <pageMargins left="0.25" right="0.25" top="0.5" bottom="0.28" header="0.5" footer="0.24"/>
  <pageSetup horizontalDpi="300" verticalDpi="300" orientation="portrait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8"/>
  <sheetViews>
    <sheetView workbookViewId="0" topLeftCell="A1">
      <selection activeCell="C7" sqref="C7"/>
    </sheetView>
  </sheetViews>
  <sheetFormatPr defaultColWidth="9.140625" defaultRowHeight="12.75"/>
  <cols>
    <col min="1" max="1" width="2.57421875" style="203" customWidth="1"/>
    <col min="2" max="2" width="33.7109375" style="203" customWidth="1"/>
    <col min="3" max="8" width="6.7109375" style="203" customWidth="1"/>
    <col min="9" max="9" width="3.421875" style="203" customWidth="1"/>
    <col min="10" max="15" width="6.421875" style="203" customWidth="1"/>
    <col min="16" max="16" width="9.140625" style="288" customWidth="1"/>
    <col min="17" max="16384" width="9.140625" style="203" customWidth="1"/>
  </cols>
  <sheetData>
    <row r="1" spans="1:16" ht="12.75">
      <c r="A1" s="202" t="s">
        <v>16</v>
      </c>
      <c r="B1" s="107"/>
      <c r="C1" s="107"/>
      <c r="D1" s="107"/>
      <c r="E1" s="107"/>
      <c r="F1" s="107"/>
      <c r="G1" s="107"/>
      <c r="H1" s="108"/>
      <c r="I1" s="109"/>
      <c r="J1" s="107"/>
      <c r="K1" s="107"/>
      <c r="L1" s="107"/>
      <c r="M1" s="107"/>
      <c r="N1" s="107"/>
      <c r="O1" s="107"/>
      <c r="P1" s="110"/>
    </row>
    <row r="2" spans="1:17" ht="12.75">
      <c r="A2" s="204" t="s">
        <v>17</v>
      </c>
      <c r="B2" s="113"/>
      <c r="C2" s="113"/>
      <c r="D2" s="113"/>
      <c r="E2" s="113"/>
      <c r="F2" s="113"/>
      <c r="G2" s="113"/>
      <c r="H2" s="114"/>
      <c r="I2" s="109"/>
      <c r="J2" s="115"/>
      <c r="K2" s="115"/>
      <c r="L2" s="115"/>
      <c r="M2" s="115"/>
      <c r="N2" s="113"/>
      <c r="O2" s="113"/>
      <c r="P2" s="116"/>
      <c r="Q2" s="205"/>
    </row>
    <row r="3" spans="1:17" ht="12.75">
      <c r="A3" s="204" t="s">
        <v>135</v>
      </c>
      <c r="B3" s="113"/>
      <c r="C3" s="113"/>
      <c r="D3" s="113"/>
      <c r="E3" s="113"/>
      <c r="F3" s="113"/>
      <c r="G3" s="113"/>
      <c r="H3" s="114"/>
      <c r="I3" s="109"/>
      <c r="J3" s="113"/>
      <c r="K3" s="113"/>
      <c r="L3" s="113"/>
      <c r="M3" s="113"/>
      <c r="N3" s="113"/>
      <c r="O3" s="113"/>
      <c r="P3" s="116"/>
      <c r="Q3" s="205"/>
    </row>
    <row r="4" spans="1:17" ht="12.75">
      <c r="A4" s="206" t="s">
        <v>8</v>
      </c>
      <c r="B4" s="119"/>
      <c r="C4" s="119"/>
      <c r="D4" s="119"/>
      <c r="E4" s="119"/>
      <c r="F4" s="119"/>
      <c r="G4" s="119"/>
      <c r="H4" s="120"/>
      <c r="I4" s="109"/>
      <c r="J4" s="113"/>
      <c r="K4" s="113"/>
      <c r="L4" s="113"/>
      <c r="M4" s="113"/>
      <c r="N4" s="113"/>
      <c r="O4" s="113"/>
      <c r="P4" s="121"/>
      <c r="Q4" s="205"/>
    </row>
    <row r="5" spans="1:17" ht="4.5" customHeight="1">
      <c r="A5" s="207"/>
      <c r="B5" s="114"/>
      <c r="C5" s="208"/>
      <c r="D5" s="107"/>
      <c r="E5" s="107"/>
      <c r="F5" s="107"/>
      <c r="G5" s="107"/>
      <c r="H5" s="108"/>
      <c r="I5" s="109"/>
      <c r="J5" s="113"/>
      <c r="K5" s="113"/>
      <c r="L5" s="113"/>
      <c r="M5" s="113"/>
      <c r="N5" s="113"/>
      <c r="O5" s="113"/>
      <c r="P5" s="126"/>
      <c r="Q5" s="205"/>
    </row>
    <row r="6" spans="1:17" ht="14.25" customHeight="1">
      <c r="A6" s="209" t="s">
        <v>93</v>
      </c>
      <c r="B6" s="210"/>
      <c r="C6" s="211" t="s">
        <v>94</v>
      </c>
      <c r="D6" s="212" t="s">
        <v>95</v>
      </c>
      <c r="E6" s="212" t="s">
        <v>96</v>
      </c>
      <c r="F6" s="212" t="s">
        <v>97</v>
      </c>
      <c r="G6" s="212" t="s">
        <v>98</v>
      </c>
      <c r="H6" s="213" t="s">
        <v>38</v>
      </c>
      <c r="I6" s="109"/>
      <c r="J6" s="130"/>
      <c r="K6" s="130"/>
      <c r="L6" s="130"/>
      <c r="M6" s="130"/>
      <c r="N6" s="130"/>
      <c r="O6" s="130"/>
      <c r="P6" s="131"/>
      <c r="Q6" s="205"/>
    </row>
    <row r="7" spans="1:17" ht="12.75">
      <c r="A7" s="214"/>
      <c r="B7" s="119" t="s">
        <v>136</v>
      </c>
      <c r="C7" s="215">
        <v>124</v>
      </c>
      <c r="D7" s="216">
        <v>88</v>
      </c>
      <c r="E7" s="216">
        <v>86</v>
      </c>
      <c r="F7" s="216">
        <v>20</v>
      </c>
      <c r="G7" s="216">
        <v>49</v>
      </c>
      <c r="H7" s="217">
        <v>367</v>
      </c>
      <c r="I7" s="109"/>
      <c r="J7" s="113"/>
      <c r="K7" s="113"/>
      <c r="L7" s="113"/>
      <c r="M7" s="113"/>
      <c r="N7" s="113"/>
      <c r="O7" s="113"/>
      <c r="P7" s="113"/>
      <c r="Q7" s="205"/>
    </row>
    <row r="8" spans="1:17" ht="12.75">
      <c r="A8" s="208" t="s">
        <v>137</v>
      </c>
      <c r="B8" s="108" t="s">
        <v>138</v>
      </c>
      <c r="C8" s="107"/>
      <c r="D8" s="107"/>
      <c r="E8" s="107"/>
      <c r="F8" s="107"/>
      <c r="G8" s="107"/>
      <c r="H8" s="108"/>
      <c r="I8" s="109"/>
      <c r="J8" s="113"/>
      <c r="K8" s="113"/>
      <c r="L8" s="113"/>
      <c r="M8" s="113"/>
      <c r="N8" s="113"/>
      <c r="O8" s="113"/>
      <c r="P8" s="218"/>
      <c r="Q8" s="205"/>
    </row>
    <row r="9" spans="1:17" ht="12.75">
      <c r="A9" s="219"/>
      <c r="B9" s="114" t="s">
        <v>139</v>
      </c>
      <c r="C9" s="220">
        <v>0.8145161290322581</v>
      </c>
      <c r="D9" s="220">
        <v>0.8977272727272727</v>
      </c>
      <c r="E9" s="220">
        <v>0.8433734939759037</v>
      </c>
      <c r="F9" s="220">
        <v>0.95</v>
      </c>
      <c r="G9" s="220">
        <v>0.8571428571428571</v>
      </c>
      <c r="H9" s="221">
        <v>0.8543956043956044</v>
      </c>
      <c r="I9" s="109"/>
      <c r="J9" s="113"/>
      <c r="K9" s="113"/>
      <c r="L9" s="113"/>
      <c r="M9" s="113"/>
      <c r="N9" s="113"/>
      <c r="O9" s="113"/>
      <c r="P9" s="113"/>
      <c r="Q9" s="205"/>
    </row>
    <row r="10" spans="1:17" ht="12.75">
      <c r="A10" s="219"/>
      <c r="B10" s="114" t="s">
        <v>140</v>
      </c>
      <c r="C10" s="220">
        <v>0.07258064516129033</v>
      </c>
      <c r="D10" s="220">
        <v>0.03409090909090909</v>
      </c>
      <c r="E10" s="220">
        <v>0.0963855421686747</v>
      </c>
      <c r="F10" s="220">
        <v>0</v>
      </c>
      <c r="G10" s="220">
        <v>0.14285714285714285</v>
      </c>
      <c r="H10" s="221">
        <v>0.07417582417582418</v>
      </c>
      <c r="I10" s="109"/>
      <c r="J10" s="113"/>
      <c r="K10" s="113"/>
      <c r="L10" s="113"/>
      <c r="M10" s="113"/>
      <c r="N10" s="113"/>
      <c r="O10" s="113"/>
      <c r="P10" s="113"/>
      <c r="Q10" s="205"/>
    </row>
    <row r="11" spans="1:17" ht="12.75">
      <c r="A11" s="219"/>
      <c r="B11" s="114" t="s">
        <v>141</v>
      </c>
      <c r="C11" s="220">
        <v>0.04838709677419355</v>
      </c>
      <c r="D11" s="220">
        <v>0.022727272727272728</v>
      </c>
      <c r="E11" s="220">
        <v>0.012048192771084338</v>
      </c>
      <c r="F11" s="220">
        <v>0.05</v>
      </c>
      <c r="G11" s="220">
        <v>0</v>
      </c>
      <c r="H11" s="221">
        <v>0.027472527472527472</v>
      </c>
      <c r="I11" s="109"/>
      <c r="J11" s="113"/>
      <c r="K11" s="113"/>
      <c r="L11" s="113"/>
      <c r="M11" s="113"/>
      <c r="N11" s="113"/>
      <c r="O11" s="113"/>
      <c r="P11" s="113"/>
      <c r="Q11" s="205"/>
    </row>
    <row r="12" spans="1:17" ht="12.75">
      <c r="A12" s="219"/>
      <c r="B12" s="114" t="s">
        <v>142</v>
      </c>
      <c r="C12" s="220">
        <v>0.06451612903225806</v>
      </c>
      <c r="D12" s="220">
        <v>0.045454545454545456</v>
      </c>
      <c r="E12" s="220">
        <v>0.04819277108433735</v>
      </c>
      <c r="F12" s="220">
        <v>0</v>
      </c>
      <c r="G12" s="220">
        <v>0</v>
      </c>
      <c r="H12" s="221">
        <v>0.04395604395604396</v>
      </c>
      <c r="I12" s="109"/>
      <c r="J12" s="113"/>
      <c r="K12" s="113"/>
      <c r="L12" s="113"/>
      <c r="M12" s="113"/>
      <c r="N12" s="113"/>
      <c r="O12" s="113"/>
      <c r="P12" s="113"/>
      <c r="Q12" s="205"/>
    </row>
    <row r="13" spans="1:17" ht="12.75">
      <c r="A13" s="214"/>
      <c r="B13" s="222" t="s">
        <v>143</v>
      </c>
      <c r="C13" s="223">
        <v>124</v>
      </c>
      <c r="D13" s="223">
        <v>88</v>
      </c>
      <c r="E13" s="223">
        <v>83</v>
      </c>
      <c r="F13" s="223">
        <v>20</v>
      </c>
      <c r="G13" s="223">
        <v>49</v>
      </c>
      <c r="H13" s="222">
        <v>364</v>
      </c>
      <c r="I13" s="109"/>
      <c r="J13" s="113"/>
      <c r="K13" s="113"/>
      <c r="L13" s="113"/>
      <c r="M13" s="113"/>
      <c r="N13" s="113"/>
      <c r="O13" s="113"/>
      <c r="P13" s="113"/>
      <c r="Q13" s="205"/>
    </row>
    <row r="14" spans="1:17" ht="1.5" customHeight="1">
      <c r="A14" s="224"/>
      <c r="B14" s="225"/>
      <c r="C14" s="113"/>
      <c r="D14" s="113"/>
      <c r="E14" s="113"/>
      <c r="F14" s="113"/>
      <c r="G14" s="113"/>
      <c r="H14" s="114"/>
      <c r="I14" s="109"/>
      <c r="J14" s="113"/>
      <c r="K14" s="113"/>
      <c r="L14" s="113"/>
      <c r="M14" s="113"/>
      <c r="N14" s="113"/>
      <c r="O14" s="113"/>
      <c r="P14" s="113"/>
      <c r="Q14" s="205"/>
    </row>
    <row r="15" spans="1:17" ht="15.75" customHeight="1">
      <c r="A15" s="208"/>
      <c r="B15" s="108"/>
      <c r="C15" s="226"/>
      <c r="D15" s="227"/>
      <c r="E15" s="227"/>
      <c r="F15" s="227"/>
      <c r="G15" s="227"/>
      <c r="H15" s="228"/>
      <c r="I15" s="109"/>
      <c r="J15" s="113"/>
      <c r="K15" s="113"/>
      <c r="L15" s="113"/>
      <c r="M15" s="113"/>
      <c r="N15" s="113"/>
      <c r="O15" s="113"/>
      <c r="P15" s="113"/>
      <c r="Q15" s="205"/>
    </row>
    <row r="16" spans="1:17" ht="12.75">
      <c r="A16" s="219"/>
      <c r="B16" s="114"/>
      <c r="C16" s="219"/>
      <c r="D16" s="113"/>
      <c r="E16" s="113"/>
      <c r="F16" s="113"/>
      <c r="G16" s="113"/>
      <c r="H16" s="114"/>
      <c r="I16" s="109"/>
      <c r="J16" s="113"/>
      <c r="K16" s="113"/>
      <c r="L16" s="113"/>
      <c r="M16" s="113"/>
      <c r="N16" s="113"/>
      <c r="O16" s="113"/>
      <c r="P16" s="113"/>
      <c r="Q16" s="205"/>
    </row>
    <row r="17" spans="1:17" ht="1.5" customHeight="1" hidden="1">
      <c r="A17" s="219"/>
      <c r="B17" s="114" t="s">
        <v>30</v>
      </c>
      <c r="C17" s="219"/>
      <c r="D17" s="113"/>
      <c r="E17" s="113"/>
      <c r="F17" s="113"/>
      <c r="G17" s="113"/>
      <c r="H17" s="114"/>
      <c r="I17" s="109"/>
      <c r="J17" s="113"/>
      <c r="K17" s="113"/>
      <c r="L17" s="113"/>
      <c r="M17" s="113"/>
      <c r="N17" s="113"/>
      <c r="O17" s="113"/>
      <c r="P17" s="113"/>
      <c r="Q17" s="205"/>
    </row>
    <row r="18" spans="1:17" ht="0.75" customHeight="1">
      <c r="A18" s="219"/>
      <c r="B18" s="114" t="s">
        <v>30</v>
      </c>
      <c r="C18" s="219"/>
      <c r="D18" s="113"/>
      <c r="E18" s="113"/>
      <c r="F18" s="113"/>
      <c r="G18" s="113"/>
      <c r="H18" s="114"/>
      <c r="I18" s="109"/>
      <c r="J18" s="113"/>
      <c r="K18" s="113"/>
      <c r="L18" s="113"/>
      <c r="M18" s="113"/>
      <c r="N18" s="113"/>
      <c r="O18" s="113"/>
      <c r="P18" s="113"/>
      <c r="Q18" s="205"/>
    </row>
    <row r="19" spans="1:17" ht="16.5" customHeight="1">
      <c r="A19" s="214"/>
      <c r="B19" s="120" t="s">
        <v>30</v>
      </c>
      <c r="C19" s="229">
        <v>110</v>
      </c>
      <c r="D19" s="230">
        <v>82</v>
      </c>
      <c r="E19" s="230">
        <v>78</v>
      </c>
      <c r="F19" s="230">
        <v>19</v>
      </c>
      <c r="G19" s="230">
        <v>49</v>
      </c>
      <c r="H19" s="222">
        <v>338</v>
      </c>
      <c r="I19" s="109"/>
      <c r="J19" s="113"/>
      <c r="K19" s="113"/>
      <c r="L19" s="113"/>
      <c r="M19" s="113"/>
      <c r="N19" s="113"/>
      <c r="O19" s="113"/>
      <c r="P19" s="113"/>
      <c r="Q19" s="205"/>
    </row>
    <row r="20" spans="1:17" ht="12.75">
      <c r="A20" s="208" t="str">
        <f>"2."</f>
        <v>2.</v>
      </c>
      <c r="B20" s="108" t="s">
        <v>144</v>
      </c>
      <c r="C20" s="107"/>
      <c r="D20" s="107"/>
      <c r="E20" s="107"/>
      <c r="F20" s="107"/>
      <c r="G20" s="107"/>
      <c r="H20" s="108"/>
      <c r="I20" s="109"/>
      <c r="J20" s="113"/>
      <c r="K20" s="113"/>
      <c r="L20" s="113"/>
      <c r="M20" s="113"/>
      <c r="N20" s="113"/>
      <c r="O20" s="113"/>
      <c r="P20" s="113"/>
      <c r="Q20" s="205"/>
    </row>
    <row r="21" spans="1:17" ht="12.75">
      <c r="A21" s="219"/>
      <c r="B21" s="114" t="s">
        <v>145</v>
      </c>
      <c r="C21" s="220">
        <v>0.5566037735849056</v>
      </c>
      <c r="D21" s="220">
        <v>0.35443037974683544</v>
      </c>
      <c r="E21" s="220">
        <v>0.7012987012987013</v>
      </c>
      <c r="F21" s="220">
        <v>0.26666666666666666</v>
      </c>
      <c r="G21" s="220">
        <v>0.6666666666666666</v>
      </c>
      <c r="H21" s="221">
        <v>0.5434782608695652</v>
      </c>
      <c r="I21" s="109"/>
      <c r="J21" s="113"/>
      <c r="K21" s="113"/>
      <c r="L21" s="113"/>
      <c r="M21" s="113"/>
      <c r="N21" s="113"/>
      <c r="O21" s="113"/>
      <c r="P21" s="113"/>
      <c r="Q21" s="205"/>
    </row>
    <row r="22" spans="1:17" ht="12.75">
      <c r="A22" s="219"/>
      <c r="B22" s="114" t="s">
        <v>146</v>
      </c>
      <c r="C22" s="220">
        <v>0.330188679245283</v>
      </c>
      <c r="D22" s="220">
        <v>0.5569620253164557</v>
      </c>
      <c r="E22" s="220">
        <v>0.22077922077922077</v>
      </c>
      <c r="F22" s="220">
        <v>0.6666666666666666</v>
      </c>
      <c r="G22" s="220">
        <v>0.2222222222222222</v>
      </c>
      <c r="H22" s="221">
        <v>0.36024844720496896</v>
      </c>
      <c r="I22" s="109"/>
      <c r="J22" s="113"/>
      <c r="K22" s="113"/>
      <c r="L22" s="113"/>
      <c r="M22" s="113"/>
      <c r="N22" s="113"/>
      <c r="O22" s="113"/>
      <c r="P22" s="113"/>
      <c r="Q22" s="205"/>
    </row>
    <row r="23" spans="1:17" ht="12.75">
      <c r="A23" s="219"/>
      <c r="B23" s="114" t="s">
        <v>147</v>
      </c>
      <c r="C23" s="220">
        <v>0.11320754716981132</v>
      </c>
      <c r="D23" s="220">
        <v>0.08860759493670886</v>
      </c>
      <c r="E23" s="220">
        <v>0.07792207792207792</v>
      </c>
      <c r="F23" s="220">
        <v>0.06666666666666667</v>
      </c>
      <c r="G23" s="220">
        <v>0.1111111111111111</v>
      </c>
      <c r="H23" s="221">
        <v>0.09627329192546584</v>
      </c>
      <c r="I23" s="109"/>
      <c r="J23" s="113"/>
      <c r="K23" s="113"/>
      <c r="L23" s="113"/>
      <c r="M23" s="113"/>
      <c r="N23" s="113"/>
      <c r="O23" s="113"/>
      <c r="P23" s="113"/>
      <c r="Q23" s="205"/>
    </row>
    <row r="24" spans="1:17" ht="12.75">
      <c r="A24" s="214"/>
      <c r="B24" s="222" t="s">
        <v>143</v>
      </c>
      <c r="C24" s="223">
        <v>106</v>
      </c>
      <c r="D24" s="223">
        <v>79</v>
      </c>
      <c r="E24" s="223">
        <v>77</v>
      </c>
      <c r="F24" s="223">
        <v>15</v>
      </c>
      <c r="G24" s="231">
        <v>45</v>
      </c>
      <c r="H24" s="232">
        <v>322</v>
      </c>
      <c r="I24" s="109"/>
      <c r="J24" s="113"/>
      <c r="K24" s="113"/>
      <c r="L24" s="113"/>
      <c r="M24" s="113"/>
      <c r="N24" s="113"/>
      <c r="O24" s="113"/>
      <c r="P24" s="113"/>
      <c r="Q24" s="205"/>
    </row>
    <row r="25" spans="1:17" ht="12.75">
      <c r="A25" s="219" t="str">
        <f>"3."</f>
        <v>3.</v>
      </c>
      <c r="B25" s="113" t="s">
        <v>148</v>
      </c>
      <c r="C25" s="233"/>
      <c r="D25" s="234"/>
      <c r="E25" s="234"/>
      <c r="F25" s="234"/>
      <c r="G25" s="227"/>
      <c r="H25" s="228"/>
      <c r="I25" s="109"/>
      <c r="J25" s="113"/>
      <c r="K25" s="113"/>
      <c r="L25" s="113"/>
      <c r="M25" s="113"/>
      <c r="N25" s="113"/>
      <c r="O25" s="113"/>
      <c r="P25" s="113"/>
      <c r="Q25" s="205"/>
    </row>
    <row r="26" spans="1:17" ht="12.75">
      <c r="A26" s="219"/>
      <c r="B26" s="113" t="s">
        <v>149</v>
      </c>
      <c r="C26" s="235">
        <v>0.03636363636363636</v>
      </c>
      <c r="D26" s="220">
        <v>0.06097560975609756</v>
      </c>
      <c r="E26" s="220">
        <v>0.012987012987012988</v>
      </c>
      <c r="F26" s="220">
        <v>0</v>
      </c>
      <c r="G26" s="220">
        <v>0.04081632653061224</v>
      </c>
      <c r="H26" s="221">
        <v>0.03571428571428571</v>
      </c>
      <c r="I26" s="109"/>
      <c r="J26" s="113"/>
      <c r="K26" s="113"/>
      <c r="L26" s="113"/>
      <c r="M26" s="113"/>
      <c r="N26" s="113"/>
      <c r="O26" s="113"/>
      <c r="P26" s="113"/>
      <c r="Q26" s="205"/>
    </row>
    <row r="27" spans="1:17" ht="12.75">
      <c r="A27" s="219"/>
      <c r="B27" s="113" t="s">
        <v>150</v>
      </c>
      <c r="C27" s="235">
        <v>0.38181818181818183</v>
      </c>
      <c r="D27" s="220">
        <v>0.6707317073170732</v>
      </c>
      <c r="E27" s="220">
        <v>0.07792207792207792</v>
      </c>
      <c r="F27" s="220">
        <v>0.5555555555555556</v>
      </c>
      <c r="G27" s="220">
        <v>0</v>
      </c>
      <c r="H27" s="221">
        <v>0.33630952380952384</v>
      </c>
      <c r="I27" s="109"/>
      <c r="J27" s="113"/>
      <c r="K27" s="113"/>
      <c r="L27" s="113"/>
      <c r="M27" s="113"/>
      <c r="N27" s="113"/>
      <c r="O27" s="113"/>
      <c r="P27" s="113"/>
      <c r="Q27" s="205"/>
    </row>
    <row r="28" spans="1:17" ht="12.75">
      <c r="A28" s="219"/>
      <c r="B28" s="113" t="s">
        <v>151</v>
      </c>
      <c r="C28" s="235">
        <v>0.07272727272727272</v>
      </c>
      <c r="D28" s="220">
        <v>0.08536585365853659</v>
      </c>
      <c r="E28" s="220">
        <v>0.012987012987012988</v>
      </c>
      <c r="F28" s="220">
        <v>0.3333333333333333</v>
      </c>
      <c r="G28" s="220">
        <v>0</v>
      </c>
      <c r="H28" s="221">
        <v>0.06547619047619048</v>
      </c>
      <c r="I28" s="109"/>
      <c r="J28" s="113"/>
      <c r="K28" s="113"/>
      <c r="L28" s="113"/>
      <c r="M28" s="113"/>
      <c r="N28" s="113"/>
      <c r="O28" s="113"/>
      <c r="P28" s="113"/>
      <c r="Q28" s="205"/>
    </row>
    <row r="29" spans="1:17" ht="12.75">
      <c r="A29" s="219"/>
      <c r="B29" s="113" t="s">
        <v>152</v>
      </c>
      <c r="C29" s="235">
        <v>0.06363636363636363</v>
      </c>
      <c r="D29" s="220">
        <v>0.024390243902439025</v>
      </c>
      <c r="E29" s="220">
        <v>0.025974025974025976</v>
      </c>
      <c r="F29" s="220">
        <v>0</v>
      </c>
      <c r="G29" s="220">
        <v>0.061224489795918366</v>
      </c>
      <c r="H29" s="221">
        <v>0.041666666666666664</v>
      </c>
      <c r="I29" s="109"/>
      <c r="J29" s="113"/>
      <c r="K29" s="113"/>
      <c r="L29" s="113"/>
      <c r="M29" s="113"/>
      <c r="N29" s="113"/>
      <c r="O29" s="113"/>
      <c r="P29" s="113"/>
      <c r="Q29" s="205"/>
    </row>
    <row r="30" spans="1:17" ht="12.75">
      <c r="A30" s="219"/>
      <c r="B30" s="113" t="s">
        <v>153</v>
      </c>
      <c r="C30" s="235">
        <v>0.11818181818181818</v>
      </c>
      <c r="D30" s="220">
        <v>0.012195121951219513</v>
      </c>
      <c r="E30" s="220">
        <v>0.6493506493506493</v>
      </c>
      <c r="F30" s="220">
        <v>0</v>
      </c>
      <c r="G30" s="220">
        <v>0</v>
      </c>
      <c r="H30" s="221">
        <v>0.19047619047619047</v>
      </c>
      <c r="I30" s="109"/>
      <c r="J30" s="113"/>
      <c r="K30" s="113"/>
      <c r="L30" s="113"/>
      <c r="M30" s="113"/>
      <c r="N30" s="113"/>
      <c r="O30" s="113"/>
      <c r="P30" s="113"/>
      <c r="Q30" s="205"/>
    </row>
    <row r="31" spans="1:17" ht="12.75">
      <c r="A31" s="219"/>
      <c r="B31" s="113" t="s">
        <v>154</v>
      </c>
      <c r="C31" s="235">
        <v>0.05454545454545454</v>
      </c>
      <c r="D31" s="220">
        <v>0.06097560975609756</v>
      </c>
      <c r="E31" s="220">
        <v>0.06493506493506493</v>
      </c>
      <c r="F31" s="220">
        <v>0</v>
      </c>
      <c r="G31" s="220">
        <v>0.7959183673469388</v>
      </c>
      <c r="H31" s="221">
        <v>0.1636904761904762</v>
      </c>
      <c r="I31" s="109"/>
      <c r="J31" s="113"/>
      <c r="K31" s="113"/>
      <c r="L31" s="113"/>
      <c r="M31" s="113"/>
      <c r="N31" s="113"/>
      <c r="O31" s="113"/>
      <c r="P31" s="113"/>
      <c r="Q31" s="205"/>
    </row>
    <row r="32" spans="1:17" ht="12.75">
      <c r="A32" s="219"/>
      <c r="B32" s="113" t="s">
        <v>155</v>
      </c>
      <c r="C32" s="235">
        <v>0.08181818181818182</v>
      </c>
      <c r="D32" s="220">
        <v>0.06097560975609756</v>
      </c>
      <c r="E32" s="220">
        <v>0.012987012987012988</v>
      </c>
      <c r="F32" s="220">
        <v>0.1111111111111111</v>
      </c>
      <c r="G32" s="220">
        <v>0</v>
      </c>
      <c r="H32" s="221">
        <v>0.050595238095238096</v>
      </c>
      <c r="I32" s="109"/>
      <c r="J32" s="113"/>
      <c r="K32" s="113"/>
      <c r="L32" s="113"/>
      <c r="M32" s="113"/>
      <c r="N32" s="113"/>
      <c r="O32" s="113"/>
      <c r="P32" s="113"/>
      <c r="Q32" s="205"/>
    </row>
    <row r="33" spans="1:17" ht="12.75">
      <c r="A33" s="219"/>
      <c r="B33" s="113" t="s">
        <v>156</v>
      </c>
      <c r="C33" s="235">
        <v>0.01818181818181818</v>
      </c>
      <c r="D33" s="220">
        <v>0</v>
      </c>
      <c r="E33" s="220">
        <v>0</v>
      </c>
      <c r="F33" s="220">
        <v>0</v>
      </c>
      <c r="G33" s="220">
        <v>0</v>
      </c>
      <c r="H33" s="221">
        <v>0.005952380952380952</v>
      </c>
      <c r="I33" s="109"/>
      <c r="J33" s="113"/>
      <c r="K33" s="113"/>
      <c r="L33" s="113"/>
      <c r="M33" s="113"/>
      <c r="N33" s="113"/>
      <c r="O33" s="113"/>
      <c r="P33" s="113"/>
      <c r="Q33" s="205"/>
    </row>
    <row r="34" spans="1:17" ht="12.75">
      <c r="A34" s="219"/>
      <c r="B34" s="113" t="s">
        <v>157</v>
      </c>
      <c r="C34" s="235">
        <v>0.12727272727272726</v>
      </c>
      <c r="D34" s="220">
        <v>0.012195121951219513</v>
      </c>
      <c r="E34" s="220">
        <v>0.09090909090909091</v>
      </c>
      <c r="F34" s="220">
        <v>0</v>
      </c>
      <c r="G34" s="220">
        <v>0.061224489795918366</v>
      </c>
      <c r="H34" s="221">
        <v>0.0744047619047619</v>
      </c>
      <c r="I34" s="109"/>
      <c r="J34" s="113"/>
      <c r="K34" s="113"/>
      <c r="L34" s="113"/>
      <c r="M34" s="113"/>
      <c r="N34" s="113"/>
      <c r="O34" s="113"/>
      <c r="P34" s="113"/>
      <c r="Q34" s="205"/>
    </row>
    <row r="35" spans="1:17" ht="12.75">
      <c r="A35" s="219"/>
      <c r="B35" s="113" t="s">
        <v>147</v>
      </c>
      <c r="C35" s="235">
        <v>0.045454545454545456</v>
      </c>
      <c r="D35" s="220">
        <v>0.012195121951219513</v>
      </c>
      <c r="E35" s="220">
        <v>0.05194805194805195</v>
      </c>
      <c r="F35" s="220">
        <v>0</v>
      </c>
      <c r="G35" s="220">
        <v>0.04081632653061224</v>
      </c>
      <c r="H35" s="221">
        <v>0.03571428571428571</v>
      </c>
      <c r="I35" s="109"/>
      <c r="J35" s="113"/>
      <c r="K35" s="113"/>
      <c r="L35" s="113"/>
      <c r="M35" s="113"/>
      <c r="N35" s="113"/>
      <c r="O35" s="113"/>
      <c r="P35" s="113"/>
      <c r="Q35" s="205"/>
    </row>
    <row r="36" spans="1:17" ht="12.75">
      <c r="A36" s="214"/>
      <c r="B36" s="230" t="s">
        <v>143</v>
      </c>
      <c r="C36" s="236">
        <v>110</v>
      </c>
      <c r="D36" s="223">
        <v>82</v>
      </c>
      <c r="E36" s="223">
        <v>77</v>
      </c>
      <c r="F36" s="223">
        <v>18</v>
      </c>
      <c r="G36" s="223">
        <v>49</v>
      </c>
      <c r="H36" s="222">
        <v>336</v>
      </c>
      <c r="I36" s="109"/>
      <c r="J36" s="113"/>
      <c r="K36" s="113"/>
      <c r="L36" s="113"/>
      <c r="M36" s="113"/>
      <c r="N36" s="113"/>
      <c r="O36" s="113"/>
      <c r="P36" s="113"/>
      <c r="Q36" s="205"/>
    </row>
    <row r="37" spans="1:17" ht="12.75">
      <c r="A37" s="208" t="s">
        <v>158</v>
      </c>
      <c r="B37" s="107" t="s">
        <v>159</v>
      </c>
      <c r="C37" s="226"/>
      <c r="D37" s="227"/>
      <c r="E37" s="227"/>
      <c r="F37" s="227"/>
      <c r="G37" s="227"/>
      <c r="H37" s="228"/>
      <c r="I37" s="109"/>
      <c r="J37" s="113"/>
      <c r="K37" s="113"/>
      <c r="L37" s="113"/>
      <c r="M37" s="113"/>
      <c r="N37" s="113"/>
      <c r="O37" s="113"/>
      <c r="P37" s="113"/>
      <c r="Q37" s="205"/>
    </row>
    <row r="38" spans="1:17" ht="12.75">
      <c r="A38" s="219"/>
      <c r="B38" s="113" t="s">
        <v>160</v>
      </c>
      <c r="C38" s="235">
        <v>0.33636363636363636</v>
      </c>
      <c r="D38" s="220">
        <v>0.3780487804878049</v>
      </c>
      <c r="E38" s="220">
        <v>0.3974358974358974</v>
      </c>
      <c r="F38" s="220">
        <v>0.3684210526315789</v>
      </c>
      <c r="G38" s="220">
        <v>0.3673469387755102</v>
      </c>
      <c r="H38" s="221">
        <v>0.3668639053254438</v>
      </c>
      <c r="I38" s="109"/>
      <c r="J38" s="113"/>
      <c r="K38" s="113"/>
      <c r="L38" s="113"/>
      <c r="M38" s="113"/>
      <c r="N38" s="113"/>
      <c r="O38" s="113"/>
      <c r="P38" s="113"/>
      <c r="Q38" s="205"/>
    </row>
    <row r="39" spans="1:17" ht="12.75">
      <c r="A39" s="219"/>
      <c r="B39" s="113" t="s">
        <v>161</v>
      </c>
      <c r="C39" s="235">
        <v>0.36363636363636365</v>
      </c>
      <c r="D39" s="220">
        <v>0.34146341463414637</v>
      </c>
      <c r="E39" s="220">
        <v>0.28205128205128205</v>
      </c>
      <c r="F39" s="220">
        <v>0.3684210526315789</v>
      </c>
      <c r="G39" s="220">
        <v>0.4489795918367347</v>
      </c>
      <c r="H39" s="221">
        <v>0.3520710059171598</v>
      </c>
      <c r="I39" s="109"/>
      <c r="J39" s="113"/>
      <c r="K39" s="113"/>
      <c r="L39" s="113"/>
      <c r="M39" s="113"/>
      <c r="N39" s="113"/>
      <c r="O39" s="113"/>
      <c r="P39" s="113"/>
      <c r="Q39" s="205"/>
    </row>
    <row r="40" spans="1:17" ht="12.75">
      <c r="A40" s="219"/>
      <c r="B40" s="113" t="s">
        <v>162</v>
      </c>
      <c r="C40" s="235">
        <v>0.23636363636363636</v>
      </c>
      <c r="D40" s="220">
        <v>0.2073170731707317</v>
      </c>
      <c r="E40" s="220">
        <v>0.2564102564102564</v>
      </c>
      <c r="F40" s="220">
        <v>0.2631578947368421</v>
      </c>
      <c r="G40" s="220">
        <v>0.12244897959183673</v>
      </c>
      <c r="H40" s="221">
        <v>0.21893491124260356</v>
      </c>
      <c r="I40" s="109"/>
      <c r="J40" s="113"/>
      <c r="K40" s="113"/>
      <c r="L40" s="113"/>
      <c r="M40" s="113"/>
      <c r="N40" s="113"/>
      <c r="O40" s="113"/>
      <c r="P40" s="113"/>
      <c r="Q40" s="205"/>
    </row>
    <row r="41" spans="1:17" ht="12.75">
      <c r="A41" s="219"/>
      <c r="B41" s="113" t="s">
        <v>163</v>
      </c>
      <c r="C41" s="235">
        <v>0.03636363636363636</v>
      </c>
      <c r="D41" s="220">
        <v>0.012195121951219513</v>
      </c>
      <c r="E41" s="220">
        <v>0.02564102564102564</v>
      </c>
      <c r="F41" s="220">
        <v>0</v>
      </c>
      <c r="G41" s="220">
        <v>0.02040816326530612</v>
      </c>
      <c r="H41" s="221">
        <v>0.023668639053254437</v>
      </c>
      <c r="I41" s="109"/>
      <c r="J41" s="113"/>
      <c r="K41" s="113"/>
      <c r="L41" s="113"/>
      <c r="M41" s="113"/>
      <c r="N41" s="113"/>
      <c r="O41" s="113"/>
      <c r="P41" s="113"/>
      <c r="Q41" s="205"/>
    </row>
    <row r="42" spans="1:17" ht="12.75">
      <c r="A42" s="219"/>
      <c r="B42" s="113" t="s">
        <v>164</v>
      </c>
      <c r="C42" s="235">
        <v>0.01818181818181818</v>
      </c>
      <c r="D42" s="220">
        <v>0.036585365853658534</v>
      </c>
      <c r="E42" s="220">
        <v>0.038461538461538464</v>
      </c>
      <c r="F42" s="220">
        <v>0</v>
      </c>
      <c r="G42" s="220">
        <v>0.04081632653061224</v>
      </c>
      <c r="H42" s="221">
        <v>0.029585798816568046</v>
      </c>
      <c r="I42" s="109"/>
      <c r="J42" s="113"/>
      <c r="K42" s="113"/>
      <c r="L42" s="113"/>
      <c r="M42" s="113"/>
      <c r="N42" s="113"/>
      <c r="O42" s="113"/>
      <c r="P42" s="113"/>
      <c r="Q42" s="205"/>
    </row>
    <row r="43" spans="1:17" ht="12.75">
      <c r="A43" s="219"/>
      <c r="B43" s="113" t="s">
        <v>165</v>
      </c>
      <c r="C43" s="235">
        <v>0.00909090909090909</v>
      </c>
      <c r="D43" s="220">
        <v>0.024390243902439025</v>
      </c>
      <c r="E43" s="220">
        <v>0</v>
      </c>
      <c r="F43" s="220">
        <v>0</v>
      </c>
      <c r="G43" s="220">
        <v>0</v>
      </c>
      <c r="H43" s="221">
        <v>0.008875739644970414</v>
      </c>
      <c r="I43" s="109"/>
      <c r="J43" s="113"/>
      <c r="K43" s="113"/>
      <c r="L43" s="113"/>
      <c r="M43" s="113"/>
      <c r="N43" s="113"/>
      <c r="O43" s="113"/>
      <c r="P43" s="113"/>
      <c r="Q43" s="205"/>
    </row>
    <row r="44" spans="1:17" ht="12.75">
      <c r="A44" s="214"/>
      <c r="B44" s="230" t="s">
        <v>143</v>
      </c>
      <c r="C44" s="236">
        <v>110</v>
      </c>
      <c r="D44" s="223">
        <v>82</v>
      </c>
      <c r="E44" s="223">
        <v>78</v>
      </c>
      <c r="F44" s="223">
        <v>19</v>
      </c>
      <c r="G44" s="223">
        <v>49</v>
      </c>
      <c r="H44" s="222">
        <v>338</v>
      </c>
      <c r="I44" s="109"/>
      <c r="J44" s="113"/>
      <c r="K44" s="113"/>
      <c r="L44" s="113"/>
      <c r="M44" s="113"/>
      <c r="N44" s="113"/>
      <c r="O44" s="113"/>
      <c r="P44" s="113"/>
      <c r="Q44" s="205"/>
    </row>
    <row r="45" spans="1:17" ht="12.75">
      <c r="A45" s="208" t="s">
        <v>166</v>
      </c>
      <c r="B45" s="108" t="s">
        <v>167</v>
      </c>
      <c r="C45" s="226"/>
      <c r="D45" s="227"/>
      <c r="E45" s="227"/>
      <c r="F45" s="227"/>
      <c r="G45" s="227"/>
      <c r="H45" s="228"/>
      <c r="I45" s="109"/>
      <c r="J45" s="113"/>
      <c r="K45" s="113"/>
      <c r="L45" s="113"/>
      <c r="M45" s="113"/>
      <c r="N45" s="113"/>
      <c r="O45" s="113"/>
      <c r="P45" s="113"/>
      <c r="Q45" s="205"/>
    </row>
    <row r="46" spans="1:17" ht="12.75">
      <c r="A46" s="219"/>
      <c r="B46" s="237" t="s">
        <v>168</v>
      </c>
      <c r="C46" s="235">
        <v>0.38181818181818183</v>
      </c>
      <c r="D46" s="220">
        <v>0.45121951219512196</v>
      </c>
      <c r="E46" s="220">
        <v>0.7435897435897436</v>
      </c>
      <c r="F46" s="220">
        <v>0.47368421052631576</v>
      </c>
      <c r="G46" s="220">
        <v>0.8367346938775511</v>
      </c>
      <c r="H46" s="221">
        <v>0.5532544378698225</v>
      </c>
      <c r="I46" s="109"/>
      <c r="J46" s="109"/>
      <c r="K46" s="109"/>
      <c r="L46" s="109"/>
      <c r="M46" s="109"/>
      <c r="N46" s="109"/>
      <c r="O46" s="113"/>
      <c r="P46" s="113"/>
      <c r="Q46" s="205"/>
    </row>
    <row r="47" spans="1:17" ht="12.75">
      <c r="A47" s="219"/>
      <c r="B47" s="114" t="s">
        <v>169</v>
      </c>
      <c r="C47" s="235">
        <v>0.3090909090909091</v>
      </c>
      <c r="D47" s="220">
        <v>0.4268292682926829</v>
      </c>
      <c r="E47" s="220">
        <v>0.15384615384615385</v>
      </c>
      <c r="F47" s="220">
        <v>0.5263157894736842</v>
      </c>
      <c r="G47" s="220">
        <v>0.16326530612244897</v>
      </c>
      <c r="H47" s="221">
        <v>0.29289940828402367</v>
      </c>
      <c r="I47" s="109"/>
      <c r="J47" s="113"/>
      <c r="K47" s="113"/>
      <c r="L47" s="113"/>
      <c r="M47" s="113"/>
      <c r="N47" s="113"/>
      <c r="O47" s="113"/>
      <c r="P47" s="113"/>
      <c r="Q47" s="205"/>
    </row>
    <row r="48" spans="1:17" ht="12.75">
      <c r="A48" s="219"/>
      <c r="B48" s="114" t="s">
        <v>170</v>
      </c>
      <c r="C48" s="235">
        <v>0.03636363636363636</v>
      </c>
      <c r="D48" s="220">
        <v>0.012195121951219513</v>
      </c>
      <c r="E48" s="220">
        <v>0.01282051282051282</v>
      </c>
      <c r="F48" s="220">
        <v>0</v>
      </c>
      <c r="G48" s="220">
        <v>0</v>
      </c>
      <c r="H48" s="221">
        <v>0.01775147928994083</v>
      </c>
      <c r="I48" s="109"/>
      <c r="J48" s="113"/>
      <c r="K48" s="113"/>
      <c r="L48" s="113"/>
      <c r="M48" s="113"/>
      <c r="N48" s="113"/>
      <c r="O48" s="113"/>
      <c r="P48" s="113"/>
      <c r="Q48" s="205"/>
    </row>
    <row r="49" spans="1:17" ht="12.75">
      <c r="A49" s="219" t="s">
        <v>30</v>
      </c>
      <c r="B49" s="238" t="s">
        <v>171</v>
      </c>
      <c r="C49" s="235">
        <v>0.20909090909090908</v>
      </c>
      <c r="D49" s="220">
        <v>0.06097560975609756</v>
      </c>
      <c r="E49" s="220">
        <v>0.05128205128205128</v>
      </c>
      <c r="F49" s="220">
        <v>0</v>
      </c>
      <c r="G49" s="220">
        <v>0</v>
      </c>
      <c r="H49" s="221">
        <v>0.09467455621301775</v>
      </c>
      <c r="I49" s="239"/>
      <c r="J49" s="239"/>
      <c r="K49" s="239"/>
      <c r="L49" s="239"/>
      <c r="M49" s="239"/>
      <c r="N49" s="239"/>
      <c r="O49" s="113"/>
      <c r="P49" s="109"/>
      <c r="Q49" s="205"/>
    </row>
    <row r="50" spans="1:17" ht="12.75">
      <c r="A50" s="219"/>
      <c r="B50" s="114" t="s">
        <v>172</v>
      </c>
      <c r="C50" s="235">
        <v>0.06363636363636363</v>
      </c>
      <c r="D50" s="220">
        <v>0.04878048780487805</v>
      </c>
      <c r="E50" s="220">
        <v>0.038461538461538464</v>
      </c>
      <c r="F50" s="220">
        <v>0</v>
      </c>
      <c r="G50" s="220">
        <v>0</v>
      </c>
      <c r="H50" s="221">
        <v>0.04142011834319527</v>
      </c>
      <c r="I50" s="109"/>
      <c r="J50" s="113"/>
      <c r="K50" s="113"/>
      <c r="L50" s="113"/>
      <c r="M50" s="113"/>
      <c r="N50" s="113"/>
      <c r="O50" s="113"/>
      <c r="P50" s="113"/>
      <c r="Q50" s="205"/>
    </row>
    <row r="51" spans="1:17" ht="12.75">
      <c r="A51" s="214"/>
      <c r="B51" s="240" t="s">
        <v>143</v>
      </c>
      <c r="C51" s="241">
        <v>110</v>
      </c>
      <c r="D51" s="242">
        <v>82</v>
      </c>
      <c r="E51" s="242">
        <v>78</v>
      </c>
      <c r="F51" s="242">
        <v>19</v>
      </c>
      <c r="G51" s="242">
        <v>49</v>
      </c>
      <c r="H51" s="243">
        <v>338</v>
      </c>
      <c r="I51" s="244"/>
      <c r="J51" s="245"/>
      <c r="K51" s="245"/>
      <c r="L51" s="245"/>
      <c r="M51" s="245"/>
      <c r="N51" s="245"/>
      <c r="O51" s="245"/>
      <c r="P51" s="109"/>
      <c r="Q51" s="205"/>
    </row>
    <row r="52" spans="1:17" ht="12.75">
      <c r="A52" s="208" t="str">
        <f>"6."</f>
        <v>6.</v>
      </c>
      <c r="B52" s="246" t="s">
        <v>173</v>
      </c>
      <c r="C52" s="247"/>
      <c r="D52" s="246"/>
      <c r="E52" s="246"/>
      <c r="F52" s="246"/>
      <c r="G52" s="246"/>
      <c r="H52" s="248"/>
      <c r="I52" s="244"/>
      <c r="J52" s="249"/>
      <c r="K52" s="249"/>
      <c r="L52" s="249"/>
      <c r="M52" s="249"/>
      <c r="N52" s="249"/>
      <c r="O52" s="249"/>
      <c r="P52" s="113"/>
      <c r="Q52" s="205"/>
    </row>
    <row r="53" spans="1:17" ht="12.75">
      <c r="A53" s="219"/>
      <c r="B53" s="249" t="s">
        <v>174</v>
      </c>
      <c r="C53" s="235">
        <v>0.3577981651376147</v>
      </c>
      <c r="D53" s="220">
        <v>0.3780487804878049</v>
      </c>
      <c r="E53" s="220">
        <v>0.38461538461538464</v>
      </c>
      <c r="F53" s="220">
        <v>0.5789473684210527</v>
      </c>
      <c r="G53" s="220">
        <v>0.42857142857142855</v>
      </c>
      <c r="H53" s="221">
        <v>0.3916913946587537</v>
      </c>
      <c r="I53" s="244"/>
      <c r="J53" s="250"/>
      <c r="K53" s="250"/>
      <c r="L53" s="250"/>
      <c r="M53" s="250"/>
      <c r="N53" s="250"/>
      <c r="O53" s="250"/>
      <c r="P53" s="113"/>
      <c r="Q53" s="205"/>
    </row>
    <row r="54" spans="1:17" ht="12.75">
      <c r="A54" s="219"/>
      <c r="B54" s="249" t="s">
        <v>175</v>
      </c>
      <c r="C54" s="235">
        <v>0.3302752293577982</v>
      </c>
      <c r="D54" s="220">
        <v>0.32926829268292684</v>
      </c>
      <c r="E54" s="220">
        <v>0.38461538461538464</v>
      </c>
      <c r="F54" s="220">
        <v>0.42105263157894735</v>
      </c>
      <c r="G54" s="220">
        <v>0.2653061224489796</v>
      </c>
      <c r="H54" s="221">
        <v>0.33827893175074186</v>
      </c>
      <c r="I54" s="244"/>
      <c r="J54" s="250"/>
      <c r="K54" s="250"/>
      <c r="L54" s="250"/>
      <c r="M54" s="250"/>
      <c r="N54" s="250"/>
      <c r="O54" s="250"/>
      <c r="P54" s="113"/>
      <c r="Q54" s="205"/>
    </row>
    <row r="55" spans="1:17" ht="12.75">
      <c r="A55" s="219"/>
      <c r="B55" s="249" t="s">
        <v>176</v>
      </c>
      <c r="C55" s="235">
        <v>0.30275229357798167</v>
      </c>
      <c r="D55" s="220">
        <v>0.2926829268292683</v>
      </c>
      <c r="E55" s="220">
        <v>0.20512820512820512</v>
      </c>
      <c r="F55" s="220">
        <v>0</v>
      </c>
      <c r="G55" s="220">
        <v>0.2653061224489796</v>
      </c>
      <c r="H55" s="221">
        <v>0.2551928783382789</v>
      </c>
      <c r="I55" s="244"/>
      <c r="J55" s="250"/>
      <c r="K55" s="250"/>
      <c r="L55" s="250"/>
      <c r="M55" s="250"/>
      <c r="N55" s="250"/>
      <c r="O55" s="250"/>
      <c r="P55" s="113"/>
      <c r="Q55" s="205"/>
    </row>
    <row r="56" spans="1:17" ht="12.75">
      <c r="A56" s="219"/>
      <c r="B56" s="249" t="s">
        <v>177</v>
      </c>
      <c r="C56" s="235">
        <v>0.009174311926605505</v>
      </c>
      <c r="D56" s="220">
        <v>0</v>
      </c>
      <c r="E56" s="220">
        <v>0.02564102564102564</v>
      </c>
      <c r="F56" s="220">
        <v>0</v>
      </c>
      <c r="G56" s="220">
        <v>0.04081632653061224</v>
      </c>
      <c r="H56" s="221">
        <v>0.01483679525222552</v>
      </c>
      <c r="I56" s="244"/>
      <c r="J56" s="250"/>
      <c r="K56" s="250"/>
      <c r="L56" s="250"/>
      <c r="M56" s="250"/>
      <c r="N56" s="250"/>
      <c r="O56" s="250"/>
      <c r="P56" s="113"/>
      <c r="Q56" s="205"/>
    </row>
    <row r="57" spans="1:17" ht="12.75">
      <c r="A57" s="251"/>
      <c r="B57" s="252" t="s">
        <v>143</v>
      </c>
      <c r="C57" s="241">
        <v>109</v>
      </c>
      <c r="D57" s="242">
        <v>82</v>
      </c>
      <c r="E57" s="242">
        <v>78</v>
      </c>
      <c r="F57" s="242">
        <v>19</v>
      </c>
      <c r="G57" s="242">
        <v>49</v>
      </c>
      <c r="H57" s="243">
        <v>337</v>
      </c>
      <c r="I57" s="244"/>
      <c r="J57" s="245"/>
      <c r="K57" s="245"/>
      <c r="L57" s="245"/>
      <c r="M57" s="245"/>
      <c r="N57" s="245"/>
      <c r="O57" s="245"/>
      <c r="P57" s="109"/>
      <c r="Q57" s="205"/>
    </row>
    <row r="58" spans="1:17" ht="12.75">
      <c r="A58" s="253"/>
      <c r="B58" s="253"/>
      <c r="C58" s="253"/>
      <c r="D58" s="253"/>
      <c r="E58" s="253"/>
      <c r="F58" s="253"/>
      <c r="G58" s="253"/>
      <c r="H58" s="253"/>
      <c r="I58" s="244"/>
      <c r="J58" s="245"/>
      <c r="K58" s="245"/>
      <c r="L58" s="245"/>
      <c r="M58" s="245"/>
      <c r="N58" s="245"/>
      <c r="O58" s="245"/>
      <c r="P58" s="109"/>
      <c r="Q58" s="205"/>
    </row>
    <row r="59" spans="1:17" ht="12.75">
      <c r="A59" s="254"/>
      <c r="B59" s="254"/>
      <c r="C59" s="254"/>
      <c r="D59" s="254"/>
      <c r="E59" s="254"/>
      <c r="F59" s="254"/>
      <c r="G59" s="254"/>
      <c r="H59" s="254"/>
      <c r="I59" s="244"/>
      <c r="J59" s="245"/>
      <c r="K59" s="245"/>
      <c r="L59" s="245"/>
      <c r="M59" s="245"/>
      <c r="N59" s="245"/>
      <c r="O59" s="245"/>
      <c r="P59" s="109"/>
      <c r="Q59" s="205"/>
    </row>
    <row r="60" spans="1:17" ht="12.75">
      <c r="A60" s="202" t="s">
        <v>16</v>
      </c>
      <c r="B60" s="107"/>
      <c r="C60" s="227"/>
      <c r="D60" s="227"/>
      <c r="E60" s="227"/>
      <c r="F60" s="227"/>
      <c r="G60" s="227"/>
      <c r="H60" s="108"/>
      <c r="I60" s="109"/>
      <c r="J60" s="113"/>
      <c r="K60" s="113"/>
      <c r="L60" s="113"/>
      <c r="M60" s="113"/>
      <c r="N60" s="113"/>
      <c r="O60" s="113"/>
      <c r="P60" s="116"/>
      <c r="Q60" s="205"/>
    </row>
    <row r="61" spans="1:17" ht="12.75">
      <c r="A61" s="204" t="s">
        <v>17</v>
      </c>
      <c r="B61" s="113"/>
      <c r="C61" s="113"/>
      <c r="D61" s="113"/>
      <c r="E61" s="113"/>
      <c r="F61" s="113"/>
      <c r="G61" s="113"/>
      <c r="H61" s="114"/>
      <c r="I61" s="109"/>
      <c r="J61" s="113"/>
      <c r="K61" s="113"/>
      <c r="L61" s="113"/>
      <c r="M61" s="113"/>
      <c r="N61" s="113"/>
      <c r="O61" s="113"/>
      <c r="P61" s="116"/>
      <c r="Q61" s="205"/>
    </row>
    <row r="62" spans="1:17" ht="12.75">
      <c r="A62" s="204" t="s">
        <v>135</v>
      </c>
      <c r="B62" s="113"/>
      <c r="C62" s="113"/>
      <c r="D62" s="113"/>
      <c r="E62" s="113"/>
      <c r="F62" s="113"/>
      <c r="G62" s="113"/>
      <c r="H62" s="114"/>
      <c r="I62" s="109"/>
      <c r="J62" s="113"/>
      <c r="K62" s="113"/>
      <c r="L62" s="113"/>
      <c r="M62" s="113"/>
      <c r="N62" s="113"/>
      <c r="O62" s="113"/>
      <c r="P62" s="116"/>
      <c r="Q62" s="205"/>
    </row>
    <row r="63" spans="1:17" ht="12.75">
      <c r="A63" s="206" t="s">
        <v>8</v>
      </c>
      <c r="B63" s="119"/>
      <c r="C63" s="119"/>
      <c r="D63" s="119"/>
      <c r="E63" s="119"/>
      <c r="F63" s="119"/>
      <c r="G63" s="119"/>
      <c r="H63" s="120"/>
      <c r="I63" s="109"/>
      <c r="J63" s="113"/>
      <c r="K63" s="113"/>
      <c r="L63" s="113"/>
      <c r="M63" s="113"/>
      <c r="N63" s="113"/>
      <c r="O63" s="113"/>
      <c r="P63" s="113"/>
      <c r="Q63" s="205"/>
    </row>
    <row r="64" spans="1:17" ht="4.5" customHeight="1">
      <c r="A64" s="208"/>
      <c r="B64" s="108"/>
      <c r="C64" s="107"/>
      <c r="D64" s="107"/>
      <c r="E64" s="107"/>
      <c r="F64" s="107"/>
      <c r="G64" s="107"/>
      <c r="H64" s="108"/>
      <c r="I64" s="109"/>
      <c r="J64" s="113"/>
      <c r="K64" s="113"/>
      <c r="L64" s="113"/>
      <c r="M64" s="113"/>
      <c r="N64" s="113"/>
      <c r="O64" s="113"/>
      <c r="P64" s="126"/>
      <c r="Q64" s="205"/>
    </row>
    <row r="65" spans="1:17" s="259" customFormat="1" ht="12.75" customHeight="1">
      <c r="A65" s="255" t="s">
        <v>178</v>
      </c>
      <c r="B65" s="210"/>
      <c r="C65" s="211" t="s">
        <v>94</v>
      </c>
      <c r="D65" s="212" t="s">
        <v>95</v>
      </c>
      <c r="E65" s="212" t="s">
        <v>96</v>
      </c>
      <c r="F65" s="212" t="s">
        <v>97</v>
      </c>
      <c r="G65" s="212" t="s">
        <v>98</v>
      </c>
      <c r="H65" s="213" t="s">
        <v>38</v>
      </c>
      <c r="I65" s="256"/>
      <c r="J65" s="130"/>
      <c r="K65" s="130"/>
      <c r="L65" s="130"/>
      <c r="M65" s="130"/>
      <c r="N65" s="130"/>
      <c r="O65" s="130"/>
      <c r="P65" s="257"/>
      <c r="Q65" s="258"/>
    </row>
    <row r="66" spans="1:17" ht="12.75">
      <c r="A66" s="208" t="str">
        <f>"7."</f>
        <v>7.</v>
      </c>
      <c r="B66" s="248" t="s">
        <v>179</v>
      </c>
      <c r="C66" s="260"/>
      <c r="D66" s="261"/>
      <c r="E66" s="261"/>
      <c r="F66" s="261"/>
      <c r="G66" s="261"/>
      <c r="H66" s="248"/>
      <c r="I66" s="244"/>
      <c r="J66" s="249"/>
      <c r="K66" s="249"/>
      <c r="L66" s="249"/>
      <c r="M66" s="249"/>
      <c r="N66" s="249"/>
      <c r="O66" s="249"/>
      <c r="P66" s="113"/>
      <c r="Q66" s="205"/>
    </row>
    <row r="67" spans="1:17" ht="12.75">
      <c r="A67" s="219"/>
      <c r="B67" s="262" t="s">
        <v>180</v>
      </c>
      <c r="C67" s="263"/>
      <c r="D67" s="264"/>
      <c r="E67" s="264"/>
      <c r="F67" s="264"/>
      <c r="G67" s="264"/>
      <c r="H67" s="265"/>
      <c r="I67" s="244"/>
      <c r="J67" s="249"/>
      <c r="K67" s="249"/>
      <c r="L67" s="249"/>
      <c r="M67" s="249"/>
      <c r="N67" s="249"/>
      <c r="O67" s="249"/>
      <c r="P67" s="249"/>
      <c r="Q67" s="205"/>
    </row>
    <row r="68" spans="1:17" ht="12.75">
      <c r="A68" s="219"/>
      <c r="B68" s="262" t="s">
        <v>181</v>
      </c>
      <c r="C68" s="235">
        <v>0.08163265306122448</v>
      </c>
      <c r="D68" s="220">
        <v>0.0273972602739726</v>
      </c>
      <c r="E68" s="220">
        <v>0.10606060606060606</v>
      </c>
      <c r="F68" s="220">
        <v>0.05555555555555555</v>
      </c>
      <c r="G68" s="220">
        <v>0</v>
      </c>
      <c r="H68" s="221">
        <v>0.06060606060606061</v>
      </c>
      <c r="I68" s="244"/>
      <c r="J68" s="266"/>
      <c r="K68" s="266"/>
      <c r="L68" s="266"/>
      <c r="M68" s="266"/>
      <c r="N68" s="266"/>
      <c r="O68" s="266"/>
      <c r="P68" s="113"/>
      <c r="Q68" s="205"/>
    </row>
    <row r="69" spans="1:17" ht="12.75">
      <c r="A69" s="219"/>
      <c r="B69" s="262" t="s">
        <v>182</v>
      </c>
      <c r="C69" s="235">
        <v>0.11224489795918367</v>
      </c>
      <c r="D69" s="220">
        <v>0.0684931506849315</v>
      </c>
      <c r="E69" s="220">
        <v>0.15151515151515152</v>
      </c>
      <c r="F69" s="220">
        <v>0</v>
      </c>
      <c r="G69" s="220">
        <v>0</v>
      </c>
      <c r="H69" s="221">
        <v>0.08754208754208755</v>
      </c>
      <c r="I69" s="244"/>
      <c r="J69" s="266"/>
      <c r="K69" s="266"/>
      <c r="L69" s="266"/>
      <c r="M69" s="266"/>
      <c r="N69" s="266"/>
      <c r="O69" s="266"/>
      <c r="P69" s="113"/>
      <c r="Q69" s="205"/>
    </row>
    <row r="70" spans="1:17" ht="12.75">
      <c r="A70" s="219"/>
      <c r="B70" s="262" t="s">
        <v>183</v>
      </c>
      <c r="C70" s="235">
        <v>0.12244897959183673</v>
      </c>
      <c r="D70" s="220">
        <v>0.1232876712328767</v>
      </c>
      <c r="E70" s="220">
        <v>0.2727272727272727</v>
      </c>
      <c r="F70" s="220">
        <v>0</v>
      </c>
      <c r="G70" s="220">
        <v>0.023809523809523808</v>
      </c>
      <c r="H70" s="221">
        <v>0.13468013468013468</v>
      </c>
      <c r="I70" s="244"/>
      <c r="J70" s="266"/>
      <c r="K70" s="266"/>
      <c r="L70" s="266"/>
      <c r="M70" s="266"/>
      <c r="N70" s="266"/>
      <c r="O70" s="266"/>
      <c r="P70" s="113"/>
      <c r="Q70" s="205"/>
    </row>
    <row r="71" spans="1:17" ht="12.75">
      <c r="A71" s="219"/>
      <c r="B71" s="262" t="s">
        <v>184</v>
      </c>
      <c r="C71" s="235">
        <v>0.1326530612244898</v>
      </c>
      <c r="D71" s="220">
        <v>0.0684931506849315</v>
      </c>
      <c r="E71" s="220">
        <v>0.22727272727272727</v>
      </c>
      <c r="F71" s="220">
        <v>0</v>
      </c>
      <c r="G71" s="220">
        <v>0.14285714285714285</v>
      </c>
      <c r="H71" s="221">
        <v>0.13131313131313133</v>
      </c>
      <c r="I71" s="244"/>
      <c r="J71" s="266"/>
      <c r="K71" s="266"/>
      <c r="L71" s="266"/>
      <c r="M71" s="266"/>
      <c r="N71" s="266"/>
      <c r="O71" s="266"/>
      <c r="P71" s="113"/>
      <c r="Q71" s="205"/>
    </row>
    <row r="72" spans="1:17" ht="12.75">
      <c r="A72" s="219"/>
      <c r="B72" s="262" t="s">
        <v>185</v>
      </c>
      <c r="C72" s="235">
        <v>0.17346938775510204</v>
      </c>
      <c r="D72" s="220">
        <v>0.0958904109589041</v>
      </c>
      <c r="E72" s="220">
        <v>0.15151515151515152</v>
      </c>
      <c r="F72" s="220">
        <v>0.2222222222222222</v>
      </c>
      <c r="G72" s="220">
        <v>0.19047619047619047</v>
      </c>
      <c r="H72" s="221">
        <v>0.15488215488215487</v>
      </c>
      <c r="I72" s="244"/>
      <c r="J72" s="266"/>
      <c r="K72" s="266"/>
      <c r="L72" s="266"/>
      <c r="M72" s="266"/>
      <c r="N72" s="266"/>
      <c r="O72" s="266"/>
      <c r="P72" s="113"/>
      <c r="Q72" s="205"/>
    </row>
    <row r="73" spans="1:17" ht="12.75">
      <c r="A73" s="219"/>
      <c r="B73" s="262" t="s">
        <v>186</v>
      </c>
      <c r="C73" s="235">
        <v>0.12244897959183673</v>
      </c>
      <c r="D73" s="220">
        <v>0.1095890410958904</v>
      </c>
      <c r="E73" s="220">
        <v>0.030303030303030304</v>
      </c>
      <c r="F73" s="220">
        <v>0.05555555555555555</v>
      </c>
      <c r="G73" s="220">
        <v>0.14285714285714285</v>
      </c>
      <c r="H73" s="221">
        <v>0.09764309764309764</v>
      </c>
      <c r="I73" s="244"/>
      <c r="J73" s="266"/>
      <c r="K73" s="266"/>
      <c r="L73" s="266"/>
      <c r="M73" s="266"/>
      <c r="N73" s="266"/>
      <c r="O73" s="266"/>
      <c r="P73" s="113"/>
      <c r="Q73" s="205"/>
    </row>
    <row r="74" spans="1:17" ht="12.75">
      <c r="A74" s="219"/>
      <c r="B74" s="262" t="s">
        <v>187</v>
      </c>
      <c r="C74" s="235">
        <v>0.25510204081632654</v>
      </c>
      <c r="D74" s="220">
        <v>0.5068493150684932</v>
      </c>
      <c r="E74" s="220">
        <v>0.06060606060606061</v>
      </c>
      <c r="F74" s="220">
        <v>0.6666666666666666</v>
      </c>
      <c r="G74" s="220">
        <v>0.5</v>
      </c>
      <c r="H74" s="221">
        <v>0.3333333333333333</v>
      </c>
      <c r="I74" s="244"/>
      <c r="J74" s="266"/>
      <c r="K74" s="266"/>
      <c r="L74" s="266"/>
      <c r="M74" s="266"/>
      <c r="N74" s="266"/>
      <c r="O74" s="266"/>
      <c r="P74" s="113"/>
      <c r="Q74" s="205"/>
    </row>
    <row r="75" spans="1:17" ht="12.75">
      <c r="A75" s="219"/>
      <c r="B75" s="232" t="s">
        <v>143</v>
      </c>
      <c r="C75" s="267">
        <v>98</v>
      </c>
      <c r="D75" s="266">
        <v>73</v>
      </c>
      <c r="E75" s="266">
        <v>66</v>
      </c>
      <c r="F75" s="266">
        <v>18</v>
      </c>
      <c r="G75" s="266">
        <v>42</v>
      </c>
      <c r="H75" s="232">
        <v>297</v>
      </c>
      <c r="I75" s="244"/>
      <c r="J75" s="266"/>
      <c r="K75" s="266"/>
      <c r="L75" s="266"/>
      <c r="M75" s="266"/>
      <c r="N75" s="266"/>
      <c r="O75" s="266"/>
      <c r="P75" s="113"/>
      <c r="Q75" s="205"/>
    </row>
    <row r="76" spans="1:17" ht="12.75">
      <c r="A76" s="219"/>
      <c r="B76" s="232" t="s">
        <v>188</v>
      </c>
      <c r="C76" s="268">
        <v>43582</v>
      </c>
      <c r="D76" s="269">
        <v>49247</v>
      </c>
      <c r="E76" s="269">
        <v>35175</v>
      </c>
      <c r="F76" s="269">
        <v>54417</v>
      </c>
      <c r="G76" s="269">
        <v>54510</v>
      </c>
      <c r="H76" s="270">
        <v>43308</v>
      </c>
      <c r="I76" s="244"/>
      <c r="J76" s="271"/>
      <c r="K76" s="271"/>
      <c r="L76" s="271"/>
      <c r="M76" s="271"/>
      <c r="N76" s="271"/>
      <c r="O76" s="271"/>
      <c r="P76" s="113"/>
      <c r="Q76" s="205"/>
    </row>
    <row r="77" spans="1:17" ht="18" customHeight="1">
      <c r="A77" s="219"/>
      <c r="B77" s="262" t="s">
        <v>189</v>
      </c>
      <c r="C77" s="264"/>
      <c r="D77" s="264"/>
      <c r="E77" s="264"/>
      <c r="F77" s="264"/>
      <c r="G77" s="264"/>
      <c r="H77" s="265"/>
      <c r="I77" s="244"/>
      <c r="J77" s="249"/>
      <c r="K77" s="249"/>
      <c r="L77" s="249"/>
      <c r="M77" s="249"/>
      <c r="N77" s="249"/>
      <c r="O77" s="249"/>
      <c r="P77" s="249"/>
      <c r="Q77" s="205"/>
    </row>
    <row r="78" spans="1:17" ht="12.75">
      <c r="A78" s="219"/>
      <c r="B78" s="262" t="s">
        <v>190</v>
      </c>
      <c r="C78" s="220">
        <v>0.5</v>
      </c>
      <c r="D78" s="220">
        <v>1</v>
      </c>
      <c r="E78" s="220">
        <v>0.8333333333333334</v>
      </c>
      <c r="F78" s="220" t="s">
        <v>191</v>
      </c>
      <c r="G78" s="220">
        <v>0.16666666666666666</v>
      </c>
      <c r="H78" s="221">
        <v>0.5652173913043478</v>
      </c>
      <c r="I78" s="244"/>
      <c r="J78" s="266"/>
      <c r="K78" s="266"/>
      <c r="L78" s="266"/>
      <c r="M78" s="266"/>
      <c r="N78" s="266"/>
      <c r="O78" s="266"/>
      <c r="P78" s="113"/>
      <c r="Q78" s="205"/>
    </row>
    <row r="79" spans="1:17" ht="12.75">
      <c r="A79" s="219"/>
      <c r="B79" s="262" t="s">
        <v>192</v>
      </c>
      <c r="C79" s="220">
        <v>0.125</v>
      </c>
      <c r="D79" s="220">
        <v>0</v>
      </c>
      <c r="E79" s="220" t="s">
        <v>193</v>
      </c>
      <c r="F79" s="220" t="s">
        <v>191</v>
      </c>
      <c r="G79" s="220">
        <v>0</v>
      </c>
      <c r="H79" s="221">
        <v>0.043478260869565216</v>
      </c>
      <c r="I79" s="244"/>
      <c r="J79" s="266"/>
      <c r="K79" s="266"/>
      <c r="L79" s="266"/>
      <c r="M79" s="266"/>
      <c r="N79" s="266"/>
      <c r="O79" s="266"/>
      <c r="P79" s="113"/>
      <c r="Q79" s="205"/>
    </row>
    <row r="80" spans="1:17" ht="12.75">
      <c r="A80" s="219"/>
      <c r="B80" s="262" t="s">
        <v>194</v>
      </c>
      <c r="C80" s="220">
        <v>0</v>
      </c>
      <c r="D80" s="220">
        <v>0</v>
      </c>
      <c r="E80" s="220">
        <v>0.16666666666666666</v>
      </c>
      <c r="F80" s="220" t="s">
        <v>191</v>
      </c>
      <c r="G80" s="220">
        <v>0</v>
      </c>
      <c r="H80" s="221">
        <v>0.043478260869565216</v>
      </c>
      <c r="I80" s="244"/>
      <c r="J80" s="266"/>
      <c r="K80" s="266"/>
      <c r="L80" s="266"/>
      <c r="M80" s="266"/>
      <c r="N80" s="266"/>
      <c r="O80" s="266"/>
      <c r="P80" s="113"/>
      <c r="Q80" s="205"/>
    </row>
    <row r="81" spans="1:17" ht="12.75">
      <c r="A81" s="219"/>
      <c r="B81" s="262" t="s">
        <v>183</v>
      </c>
      <c r="C81" s="220">
        <v>0.375</v>
      </c>
      <c r="D81" s="220">
        <v>0</v>
      </c>
      <c r="E81" s="220" t="s">
        <v>193</v>
      </c>
      <c r="F81" s="220" t="s">
        <v>191</v>
      </c>
      <c r="G81" s="220">
        <v>0.3333333333333333</v>
      </c>
      <c r="H81" s="221">
        <v>0.21739130434782608</v>
      </c>
      <c r="I81" s="244"/>
      <c r="J81" s="266"/>
      <c r="K81" s="266"/>
      <c r="L81" s="266"/>
      <c r="M81" s="266"/>
      <c r="N81" s="266"/>
      <c r="O81" s="266"/>
      <c r="P81" s="113"/>
      <c r="Q81" s="205"/>
    </row>
    <row r="82" spans="1:17" ht="12.75">
      <c r="A82" s="219"/>
      <c r="B82" s="262" t="s">
        <v>195</v>
      </c>
      <c r="C82" s="220">
        <v>0</v>
      </c>
      <c r="D82" s="220">
        <v>0</v>
      </c>
      <c r="E82" s="220" t="s">
        <v>193</v>
      </c>
      <c r="F82" s="220" t="s">
        <v>191</v>
      </c>
      <c r="G82" s="220">
        <v>0.5</v>
      </c>
      <c r="H82" s="221">
        <v>0.13043478260869565</v>
      </c>
      <c r="I82" s="244"/>
      <c r="J82" s="266"/>
      <c r="K82" s="266"/>
      <c r="L82" s="266"/>
      <c r="M82" s="266"/>
      <c r="N82" s="266"/>
      <c r="O82" s="266"/>
      <c r="P82" s="113"/>
      <c r="Q82" s="205"/>
    </row>
    <row r="83" spans="1:17" ht="12.75">
      <c r="A83" s="219"/>
      <c r="B83" s="232" t="s">
        <v>143</v>
      </c>
      <c r="C83" s="266">
        <v>8</v>
      </c>
      <c r="D83" s="266">
        <v>3</v>
      </c>
      <c r="E83" s="266">
        <v>6</v>
      </c>
      <c r="F83" s="266">
        <v>0</v>
      </c>
      <c r="G83" s="266">
        <v>6</v>
      </c>
      <c r="H83" s="232">
        <v>23</v>
      </c>
      <c r="I83" s="244"/>
      <c r="J83" s="266"/>
      <c r="K83" s="266"/>
      <c r="L83" s="266"/>
      <c r="M83" s="266"/>
      <c r="N83" s="266"/>
      <c r="O83" s="266"/>
      <c r="P83" s="113"/>
      <c r="Q83" s="205"/>
    </row>
    <row r="84" spans="1:17" ht="12.75">
      <c r="A84" s="214"/>
      <c r="B84" s="222" t="s">
        <v>188</v>
      </c>
      <c r="C84" s="272">
        <v>20143</v>
      </c>
      <c r="D84" s="272">
        <v>15000</v>
      </c>
      <c r="E84" s="272">
        <v>13167</v>
      </c>
      <c r="F84" s="272" t="s">
        <v>193</v>
      </c>
      <c r="G84" s="272">
        <v>36857</v>
      </c>
      <c r="H84" s="273">
        <v>22012</v>
      </c>
      <c r="I84" s="244"/>
      <c r="J84" s="274"/>
      <c r="K84" s="274"/>
      <c r="L84" s="275"/>
      <c r="M84" s="275"/>
      <c r="N84" s="274"/>
      <c r="O84" s="274"/>
      <c r="P84" s="113"/>
      <c r="Q84" s="205"/>
    </row>
    <row r="85" spans="1:17" ht="12.75">
      <c r="A85" s="276" t="s">
        <v>196</v>
      </c>
      <c r="B85" s="248" t="s">
        <v>197</v>
      </c>
      <c r="C85" s="277"/>
      <c r="D85" s="278"/>
      <c r="E85" s="278"/>
      <c r="F85" s="278"/>
      <c r="G85" s="279"/>
      <c r="H85" s="280"/>
      <c r="I85" s="244"/>
      <c r="J85" s="274"/>
      <c r="K85" s="274"/>
      <c r="L85" s="274"/>
      <c r="M85" s="274"/>
      <c r="N85" s="274"/>
      <c r="O85" s="274"/>
      <c r="P85" s="113"/>
      <c r="Q85" s="205"/>
    </row>
    <row r="86" spans="1:17" ht="12.75">
      <c r="A86" s="219"/>
      <c r="B86" s="262" t="s">
        <v>198</v>
      </c>
      <c r="C86" s="235">
        <v>0.13761467889908258</v>
      </c>
      <c r="D86" s="220">
        <v>0.10975609756097561</v>
      </c>
      <c r="E86" s="220">
        <v>0.2597402597402597</v>
      </c>
      <c r="F86" s="220">
        <v>0.10526315789473684</v>
      </c>
      <c r="G86" s="220">
        <v>0.32653061224489793</v>
      </c>
      <c r="H86" s="221">
        <v>0.18452380952380953</v>
      </c>
      <c r="I86" s="244"/>
      <c r="J86" s="266"/>
      <c r="K86" s="266"/>
      <c r="L86" s="266"/>
      <c r="M86" s="266"/>
      <c r="N86" s="266"/>
      <c r="O86" s="266"/>
      <c r="P86" s="266"/>
      <c r="Q86" s="205"/>
    </row>
    <row r="87" spans="1:17" ht="12.75">
      <c r="A87" s="219"/>
      <c r="B87" s="262" t="s">
        <v>199</v>
      </c>
      <c r="C87" s="235">
        <v>0.3577981651376147</v>
      </c>
      <c r="D87" s="220">
        <v>0.4268292682926829</v>
      </c>
      <c r="E87" s="220">
        <v>0.35064935064935066</v>
      </c>
      <c r="F87" s="220">
        <v>0.47368421052631576</v>
      </c>
      <c r="G87" s="220">
        <v>0.3877551020408163</v>
      </c>
      <c r="H87" s="221">
        <v>0.38392857142857145</v>
      </c>
      <c r="I87" s="244"/>
      <c r="J87" s="266"/>
      <c r="K87" s="266"/>
      <c r="L87" s="266"/>
      <c r="M87" s="266"/>
      <c r="N87" s="266"/>
      <c r="O87" s="266"/>
      <c r="P87" s="266"/>
      <c r="Q87" s="205"/>
    </row>
    <row r="88" spans="1:17" ht="12.75">
      <c r="A88" s="219"/>
      <c r="B88" s="262" t="s">
        <v>200</v>
      </c>
      <c r="C88" s="235">
        <v>0.3761467889908257</v>
      </c>
      <c r="D88" s="220">
        <v>0.3902439024390244</v>
      </c>
      <c r="E88" s="220">
        <v>0.3246753246753247</v>
      </c>
      <c r="F88" s="220">
        <v>0.42105263157894735</v>
      </c>
      <c r="G88" s="220">
        <v>0.2857142857142857</v>
      </c>
      <c r="H88" s="221">
        <v>0.35714285714285715</v>
      </c>
      <c r="I88" s="244"/>
      <c r="J88" s="266"/>
      <c r="K88" s="266"/>
      <c r="L88" s="266"/>
      <c r="M88" s="266"/>
      <c r="N88" s="266"/>
      <c r="O88" s="266"/>
      <c r="P88" s="266"/>
      <c r="Q88" s="205"/>
    </row>
    <row r="89" spans="1:17" ht="12.75">
      <c r="A89" s="219"/>
      <c r="B89" s="262" t="s">
        <v>201</v>
      </c>
      <c r="C89" s="235">
        <v>0.09174311926605505</v>
      </c>
      <c r="D89" s="220">
        <v>0.036585365853658534</v>
      </c>
      <c r="E89" s="220">
        <v>0.025974025974025976</v>
      </c>
      <c r="F89" s="220">
        <v>0</v>
      </c>
      <c r="G89" s="220">
        <v>0</v>
      </c>
      <c r="H89" s="221">
        <v>0.044642857142857144</v>
      </c>
      <c r="I89" s="244"/>
      <c r="J89" s="266"/>
      <c r="K89" s="266"/>
      <c r="L89" s="266"/>
      <c r="M89" s="266"/>
      <c r="N89" s="266"/>
      <c r="O89" s="266"/>
      <c r="P89" s="266"/>
      <c r="Q89" s="205"/>
    </row>
    <row r="90" spans="1:17" ht="12.75">
      <c r="A90" s="219"/>
      <c r="B90" s="262" t="s">
        <v>202</v>
      </c>
      <c r="C90" s="235">
        <v>0.01834862385321101</v>
      </c>
      <c r="D90" s="220">
        <v>0.024390243902439025</v>
      </c>
      <c r="E90" s="220">
        <v>0.012987012987012988</v>
      </c>
      <c r="F90" s="220">
        <v>0</v>
      </c>
      <c r="G90" s="220">
        <v>0</v>
      </c>
      <c r="H90" s="221">
        <v>0.01488095238095238</v>
      </c>
      <c r="I90" s="244"/>
      <c r="J90" s="266"/>
      <c r="K90" s="266"/>
      <c r="L90" s="266"/>
      <c r="M90" s="266"/>
      <c r="N90" s="266"/>
      <c r="O90" s="266"/>
      <c r="P90" s="266"/>
      <c r="Q90" s="205"/>
    </row>
    <row r="91" spans="1:17" ht="12.75">
      <c r="A91" s="219"/>
      <c r="B91" s="262" t="s">
        <v>203</v>
      </c>
      <c r="C91" s="235">
        <v>0.01834862385321101</v>
      </c>
      <c r="D91" s="220">
        <v>0.012195121951219513</v>
      </c>
      <c r="E91" s="220">
        <v>0.025974025974025976</v>
      </c>
      <c r="F91" s="220">
        <v>0</v>
      </c>
      <c r="G91" s="220">
        <v>0</v>
      </c>
      <c r="H91" s="221">
        <v>0.01488095238095238</v>
      </c>
      <c r="I91" s="244"/>
      <c r="J91" s="266"/>
      <c r="K91" s="266"/>
      <c r="L91" s="266"/>
      <c r="M91" s="266"/>
      <c r="N91" s="266"/>
      <c r="O91" s="266"/>
      <c r="P91" s="266"/>
      <c r="Q91" s="205"/>
    </row>
    <row r="92" spans="1:17" ht="12.75">
      <c r="A92" s="214"/>
      <c r="B92" s="222" t="s">
        <v>143</v>
      </c>
      <c r="C92" s="229">
        <v>109</v>
      </c>
      <c r="D92" s="230">
        <v>82</v>
      </c>
      <c r="E92" s="230">
        <v>77</v>
      </c>
      <c r="F92" s="230">
        <v>19</v>
      </c>
      <c r="G92" s="230">
        <v>49</v>
      </c>
      <c r="H92" s="222">
        <v>336</v>
      </c>
      <c r="I92" s="244"/>
      <c r="J92" s="266"/>
      <c r="K92" s="266"/>
      <c r="L92" s="266"/>
      <c r="M92" s="266"/>
      <c r="N92" s="266"/>
      <c r="O92" s="266"/>
      <c r="P92" s="266"/>
      <c r="Q92" s="205"/>
    </row>
    <row r="93" spans="1:17" ht="12.75">
      <c r="A93" s="208" t="str">
        <f>"9a."</f>
        <v>9a.</v>
      </c>
      <c r="B93" s="248" t="s">
        <v>204</v>
      </c>
      <c r="C93" s="260"/>
      <c r="D93" s="261"/>
      <c r="E93" s="261"/>
      <c r="F93" s="261"/>
      <c r="G93" s="261"/>
      <c r="H93" s="281"/>
      <c r="I93" s="244"/>
      <c r="J93" s="274"/>
      <c r="K93" s="274"/>
      <c r="L93" s="274"/>
      <c r="M93" s="274"/>
      <c r="N93" s="249"/>
      <c r="O93" s="249"/>
      <c r="P93" s="113"/>
      <c r="Q93" s="205"/>
    </row>
    <row r="94" spans="1:17" ht="12.75">
      <c r="A94" s="219"/>
      <c r="B94" s="249" t="s">
        <v>205</v>
      </c>
      <c r="C94" s="235">
        <v>0.09433962264150944</v>
      </c>
      <c r="D94" s="220">
        <v>0.14634146341463414</v>
      </c>
      <c r="E94" s="220">
        <v>0</v>
      </c>
      <c r="F94" s="220">
        <v>0.05263157894736842</v>
      </c>
      <c r="G94" s="220">
        <v>0.125</v>
      </c>
      <c r="H94" s="221">
        <v>0.08734939759036145</v>
      </c>
      <c r="I94" s="244"/>
      <c r="J94" s="249"/>
      <c r="K94" s="249"/>
      <c r="L94" s="249"/>
      <c r="M94" s="249"/>
      <c r="N94" s="249"/>
      <c r="O94" s="249"/>
      <c r="P94" s="113"/>
      <c r="Q94" s="205"/>
    </row>
    <row r="95" spans="1:17" ht="12.75">
      <c r="A95" s="219"/>
      <c r="B95" s="249" t="s">
        <v>206</v>
      </c>
      <c r="C95" s="235">
        <v>0.08490566037735849</v>
      </c>
      <c r="D95" s="220">
        <v>0.15853658536585366</v>
      </c>
      <c r="E95" s="220">
        <v>0.025974025974025976</v>
      </c>
      <c r="F95" s="220">
        <v>0.05263157894736842</v>
      </c>
      <c r="G95" s="220">
        <v>0</v>
      </c>
      <c r="H95" s="221">
        <v>0.07530120481927711</v>
      </c>
      <c r="I95" s="244" t="s">
        <v>30</v>
      </c>
      <c r="J95" s="249"/>
      <c r="K95" s="249"/>
      <c r="L95" s="249"/>
      <c r="M95" s="249"/>
      <c r="N95" s="249"/>
      <c r="O95" s="249"/>
      <c r="P95" s="113"/>
      <c r="Q95" s="205"/>
    </row>
    <row r="96" spans="1:17" ht="12.75">
      <c r="A96" s="219"/>
      <c r="B96" s="249" t="s">
        <v>207</v>
      </c>
      <c r="C96" s="235">
        <v>0.02830188679245283</v>
      </c>
      <c r="D96" s="220">
        <v>0.2926829268292683</v>
      </c>
      <c r="E96" s="220">
        <v>0</v>
      </c>
      <c r="F96" s="220">
        <v>0</v>
      </c>
      <c r="G96" s="220">
        <v>0</v>
      </c>
      <c r="H96" s="221">
        <v>0.08132530120481928</v>
      </c>
      <c r="I96" s="244" t="s">
        <v>30</v>
      </c>
      <c r="J96" s="249"/>
      <c r="K96" s="249"/>
      <c r="L96" s="249"/>
      <c r="M96" s="249"/>
      <c r="N96" s="249"/>
      <c r="O96" s="249"/>
      <c r="P96" s="113"/>
      <c r="Q96" s="205"/>
    </row>
    <row r="97" spans="1:17" ht="12.75">
      <c r="A97" s="219"/>
      <c r="B97" s="249" t="s">
        <v>208</v>
      </c>
      <c r="C97" s="235">
        <v>0.02830188679245283</v>
      </c>
      <c r="D97" s="220">
        <v>0.23170731707317074</v>
      </c>
      <c r="E97" s="220">
        <v>0</v>
      </c>
      <c r="F97" s="220">
        <v>0.3157894736842105</v>
      </c>
      <c r="G97" s="220">
        <v>0</v>
      </c>
      <c r="H97" s="221">
        <v>0.08433734939759036</v>
      </c>
      <c r="I97" s="244" t="s">
        <v>30</v>
      </c>
      <c r="J97" s="249"/>
      <c r="K97" s="249"/>
      <c r="L97" s="249"/>
      <c r="M97" s="249"/>
      <c r="N97" s="249"/>
      <c r="O97" s="249"/>
      <c r="P97" s="113"/>
      <c r="Q97" s="205"/>
    </row>
    <row r="98" spans="1:17" ht="12.75">
      <c r="A98" s="219"/>
      <c r="B98" s="249" t="s">
        <v>209</v>
      </c>
      <c r="C98" s="235">
        <v>0.02830188679245283</v>
      </c>
      <c r="D98" s="220">
        <v>0</v>
      </c>
      <c r="E98" s="220">
        <v>0.012987012987012988</v>
      </c>
      <c r="F98" s="220">
        <v>0</v>
      </c>
      <c r="G98" s="220">
        <v>0</v>
      </c>
      <c r="H98" s="221">
        <v>0.012048192771084338</v>
      </c>
      <c r="I98" s="244"/>
      <c r="J98" s="249"/>
      <c r="K98" s="249"/>
      <c r="L98" s="249"/>
      <c r="M98" s="249"/>
      <c r="N98" s="249"/>
      <c r="O98" s="249"/>
      <c r="P98" s="113"/>
      <c r="Q98" s="205"/>
    </row>
    <row r="99" spans="1:17" ht="12.75">
      <c r="A99" s="219"/>
      <c r="B99" s="249" t="s">
        <v>210</v>
      </c>
      <c r="C99" s="235">
        <v>0</v>
      </c>
      <c r="D99" s="220">
        <v>0</v>
      </c>
      <c r="E99" s="220">
        <v>0</v>
      </c>
      <c r="F99" s="220">
        <v>0</v>
      </c>
      <c r="G99" s="220">
        <v>0</v>
      </c>
      <c r="H99" s="221">
        <v>0</v>
      </c>
      <c r="I99" s="244"/>
      <c r="J99" s="249"/>
      <c r="K99" s="249"/>
      <c r="L99" s="249"/>
      <c r="M99" s="249"/>
      <c r="N99" s="249"/>
      <c r="O99" s="249"/>
      <c r="P99" s="113"/>
      <c r="Q99" s="205"/>
    </row>
    <row r="100" spans="1:17" ht="12.75">
      <c r="A100" s="219"/>
      <c r="B100" s="249" t="s">
        <v>211</v>
      </c>
      <c r="C100" s="235">
        <v>0.018867924528301886</v>
      </c>
      <c r="D100" s="220">
        <v>0</v>
      </c>
      <c r="E100" s="220">
        <v>0</v>
      </c>
      <c r="F100" s="220">
        <v>0.5789473684210527</v>
      </c>
      <c r="G100" s="220">
        <v>0</v>
      </c>
      <c r="H100" s="221">
        <v>0.0391566265060241</v>
      </c>
      <c r="I100" s="244"/>
      <c r="J100" s="249"/>
      <c r="K100" s="249"/>
      <c r="L100" s="249"/>
      <c r="M100" s="249"/>
      <c r="N100" s="249"/>
      <c r="O100" s="249"/>
      <c r="P100" s="113"/>
      <c r="Q100" s="205"/>
    </row>
    <row r="101" spans="1:17" ht="12.75">
      <c r="A101" s="219"/>
      <c r="B101" s="249" t="s">
        <v>212</v>
      </c>
      <c r="C101" s="235">
        <v>0.08490566037735849</v>
      </c>
      <c r="D101" s="220">
        <v>0</v>
      </c>
      <c r="E101" s="220">
        <v>0</v>
      </c>
      <c r="F101" s="220">
        <v>0</v>
      </c>
      <c r="G101" s="220">
        <v>0</v>
      </c>
      <c r="H101" s="221">
        <v>0.02710843373493976</v>
      </c>
      <c r="I101" s="244"/>
      <c r="J101" s="249"/>
      <c r="K101" s="249"/>
      <c r="L101" s="249"/>
      <c r="M101" s="249"/>
      <c r="N101" s="249"/>
      <c r="O101" s="249"/>
      <c r="P101" s="113"/>
      <c r="Q101" s="205"/>
    </row>
    <row r="102" spans="1:17" ht="12.75">
      <c r="A102" s="219"/>
      <c r="B102" s="249" t="s">
        <v>213</v>
      </c>
      <c r="C102" s="235">
        <v>0.03773584905660377</v>
      </c>
      <c r="D102" s="220">
        <v>0</v>
      </c>
      <c r="E102" s="220">
        <v>0</v>
      </c>
      <c r="F102" s="220">
        <v>0</v>
      </c>
      <c r="G102" s="220">
        <v>0</v>
      </c>
      <c r="H102" s="221">
        <v>0.012048192771084338</v>
      </c>
      <c r="I102" s="244"/>
      <c r="J102" s="249"/>
      <c r="K102" s="249"/>
      <c r="L102" s="249"/>
      <c r="M102" s="249"/>
      <c r="N102" s="249"/>
      <c r="O102" s="249"/>
      <c r="P102" s="113"/>
      <c r="Q102" s="205"/>
    </row>
    <row r="103" spans="1:17" ht="12.75">
      <c r="A103" s="219"/>
      <c r="B103" s="249" t="s">
        <v>214</v>
      </c>
      <c r="C103" s="235">
        <v>0.018867924528301886</v>
      </c>
      <c r="D103" s="220">
        <v>0</v>
      </c>
      <c r="E103" s="220">
        <v>0</v>
      </c>
      <c r="F103" s="220">
        <v>0</v>
      </c>
      <c r="G103" s="220">
        <v>0</v>
      </c>
      <c r="H103" s="221">
        <v>0.006024096385542169</v>
      </c>
      <c r="I103" s="244"/>
      <c r="J103" s="249"/>
      <c r="K103" s="249"/>
      <c r="L103" s="249"/>
      <c r="M103" s="249"/>
      <c r="N103" s="249"/>
      <c r="O103" s="249"/>
      <c r="P103" s="113"/>
      <c r="Q103" s="205"/>
    </row>
    <row r="104" spans="1:17" ht="12.75">
      <c r="A104" s="219"/>
      <c r="B104" s="249" t="s">
        <v>215</v>
      </c>
      <c r="C104" s="235">
        <v>0.009433962264150943</v>
      </c>
      <c r="D104" s="220">
        <v>0</v>
      </c>
      <c r="E104" s="220">
        <v>0</v>
      </c>
      <c r="F104" s="220">
        <v>0</v>
      </c>
      <c r="G104" s="220">
        <v>0.8333333333333334</v>
      </c>
      <c r="H104" s="221">
        <v>0.12349397590361445</v>
      </c>
      <c r="I104" s="244"/>
      <c r="J104" s="249"/>
      <c r="K104" s="249"/>
      <c r="L104" s="249"/>
      <c r="M104" s="249"/>
      <c r="N104" s="249"/>
      <c r="O104" s="249"/>
      <c r="P104" s="113"/>
      <c r="Q104" s="205"/>
    </row>
    <row r="105" spans="1:17" ht="12.75">
      <c r="A105" s="219"/>
      <c r="B105" s="249" t="s">
        <v>216</v>
      </c>
      <c r="C105" s="235">
        <v>0.009433962264150943</v>
      </c>
      <c r="D105" s="220">
        <v>0</v>
      </c>
      <c r="E105" s="220">
        <v>0.1038961038961039</v>
      </c>
      <c r="F105" s="220">
        <v>0</v>
      </c>
      <c r="G105" s="220">
        <v>0</v>
      </c>
      <c r="H105" s="221">
        <v>0.02710843373493976</v>
      </c>
      <c r="I105" s="244"/>
      <c r="J105" s="249"/>
      <c r="K105" s="249"/>
      <c r="L105" s="249"/>
      <c r="M105" s="249"/>
      <c r="N105" s="249"/>
      <c r="O105" s="249"/>
      <c r="P105" s="113"/>
      <c r="Q105" s="205"/>
    </row>
    <row r="106" spans="1:17" ht="12.75">
      <c r="A106" s="219"/>
      <c r="B106" s="249" t="s">
        <v>217</v>
      </c>
      <c r="C106" s="235">
        <v>0.02830188679245283</v>
      </c>
      <c r="D106" s="220">
        <v>0</v>
      </c>
      <c r="E106" s="220">
        <v>0.012987012987012988</v>
      </c>
      <c r="F106" s="220">
        <v>0</v>
      </c>
      <c r="G106" s="220">
        <v>0.020833333333333332</v>
      </c>
      <c r="H106" s="221">
        <v>0.015060240963855422</v>
      </c>
      <c r="I106" s="244"/>
      <c r="J106" s="249"/>
      <c r="K106" s="249"/>
      <c r="L106" s="249"/>
      <c r="M106" s="249"/>
      <c r="N106" s="249"/>
      <c r="O106" s="249"/>
      <c r="P106" s="113"/>
      <c r="Q106" s="205"/>
    </row>
    <row r="107" spans="1:17" ht="12.75">
      <c r="A107" s="219"/>
      <c r="B107" s="249" t="s">
        <v>218</v>
      </c>
      <c r="C107" s="235">
        <v>0.10377358490566038</v>
      </c>
      <c r="D107" s="220">
        <v>0</v>
      </c>
      <c r="E107" s="220">
        <v>0.1038961038961039</v>
      </c>
      <c r="F107" s="220">
        <v>0</v>
      </c>
      <c r="G107" s="220">
        <v>0</v>
      </c>
      <c r="H107" s="221">
        <v>0.0572289156626506</v>
      </c>
      <c r="I107" s="244"/>
      <c r="J107" s="249"/>
      <c r="K107" s="249"/>
      <c r="L107" s="249"/>
      <c r="M107" s="249"/>
      <c r="N107" s="249"/>
      <c r="O107" s="249"/>
      <c r="P107" s="113"/>
      <c r="Q107" s="205"/>
    </row>
    <row r="108" spans="1:17" ht="12.75">
      <c r="A108" s="219"/>
      <c r="B108" s="249" t="s">
        <v>219</v>
      </c>
      <c r="C108" s="235">
        <v>0.018867924528301886</v>
      </c>
      <c r="D108" s="220">
        <v>0</v>
      </c>
      <c r="E108" s="220">
        <v>0</v>
      </c>
      <c r="F108" s="220">
        <v>0</v>
      </c>
      <c r="G108" s="220">
        <v>0</v>
      </c>
      <c r="H108" s="221">
        <v>0.006024096385542169</v>
      </c>
      <c r="I108" s="244"/>
      <c r="J108" s="249"/>
      <c r="K108" s="249"/>
      <c r="L108" s="249"/>
      <c r="M108" s="249"/>
      <c r="N108" s="249"/>
      <c r="O108" s="249"/>
      <c r="P108" s="113"/>
      <c r="Q108" s="205"/>
    </row>
    <row r="109" spans="1:17" ht="12.75">
      <c r="A109" s="219"/>
      <c r="B109" s="249" t="s">
        <v>220</v>
      </c>
      <c r="C109" s="235">
        <v>0.009433962264150943</v>
      </c>
      <c r="D109" s="220">
        <v>0</v>
      </c>
      <c r="E109" s="220">
        <v>0</v>
      </c>
      <c r="F109" s="220">
        <v>0</v>
      </c>
      <c r="G109" s="220">
        <v>0</v>
      </c>
      <c r="H109" s="221">
        <v>0.0030120481927710845</v>
      </c>
      <c r="I109" s="244"/>
      <c r="J109" s="249"/>
      <c r="K109" s="249"/>
      <c r="L109" s="249"/>
      <c r="M109" s="249"/>
      <c r="N109" s="249"/>
      <c r="O109" s="249"/>
      <c r="P109" s="113"/>
      <c r="Q109" s="205"/>
    </row>
    <row r="110" spans="1:17" ht="12.75">
      <c r="A110" s="219"/>
      <c r="B110" s="249" t="s">
        <v>221</v>
      </c>
      <c r="C110" s="235">
        <v>0</v>
      </c>
      <c r="D110" s="220">
        <v>0</v>
      </c>
      <c r="E110" s="220">
        <v>0.06493506493506493</v>
      </c>
      <c r="F110" s="220">
        <v>0</v>
      </c>
      <c r="G110" s="220">
        <v>0</v>
      </c>
      <c r="H110" s="221">
        <v>0.015060240963855422</v>
      </c>
      <c r="I110" s="244"/>
      <c r="J110" s="249"/>
      <c r="K110" s="249"/>
      <c r="L110" s="249"/>
      <c r="M110" s="249"/>
      <c r="N110" s="249"/>
      <c r="O110" s="249"/>
      <c r="P110" s="113"/>
      <c r="Q110" s="205"/>
    </row>
    <row r="111" spans="1:17" ht="12.75">
      <c r="A111" s="219"/>
      <c r="B111" s="249" t="s">
        <v>222</v>
      </c>
      <c r="C111" s="235">
        <v>0</v>
      </c>
      <c r="D111" s="220">
        <v>0</v>
      </c>
      <c r="E111" s="220">
        <v>0.23376623376623376</v>
      </c>
      <c r="F111" s="220">
        <v>0</v>
      </c>
      <c r="G111" s="220">
        <v>0</v>
      </c>
      <c r="H111" s="221">
        <v>0.05421686746987952</v>
      </c>
      <c r="I111" s="244"/>
      <c r="J111" s="249"/>
      <c r="K111" s="249"/>
      <c r="L111" s="249"/>
      <c r="M111" s="249"/>
      <c r="N111" s="249"/>
      <c r="O111" s="249"/>
      <c r="P111" s="113"/>
      <c r="Q111" s="205"/>
    </row>
    <row r="112" spans="1:17" ht="12.75">
      <c r="A112" s="219"/>
      <c r="B112" s="249" t="s">
        <v>223</v>
      </c>
      <c r="C112" s="235">
        <v>0</v>
      </c>
      <c r="D112" s="220">
        <v>0.012195121951219513</v>
      </c>
      <c r="E112" s="220">
        <v>0.1038961038961039</v>
      </c>
      <c r="F112" s="220">
        <v>0</v>
      </c>
      <c r="G112" s="220">
        <v>0</v>
      </c>
      <c r="H112" s="221">
        <v>0.02710843373493976</v>
      </c>
      <c r="I112" s="244"/>
      <c r="J112" s="249"/>
      <c r="K112" s="249"/>
      <c r="L112" s="249"/>
      <c r="M112" s="249"/>
      <c r="N112" s="249"/>
      <c r="O112" s="249"/>
      <c r="P112" s="113"/>
      <c r="Q112" s="205"/>
    </row>
    <row r="113" spans="1:17" ht="12.75">
      <c r="A113" s="214"/>
      <c r="B113" s="282" t="s">
        <v>224</v>
      </c>
      <c r="C113" s="283"/>
      <c r="D113" s="283"/>
      <c r="E113" s="283"/>
      <c r="F113" s="283"/>
      <c r="G113" s="283"/>
      <c r="H113" s="284"/>
      <c r="I113" s="244"/>
      <c r="J113" s="249"/>
      <c r="K113" s="249"/>
      <c r="L113" s="249"/>
      <c r="M113" s="249"/>
      <c r="N113" s="249"/>
      <c r="O113" s="249"/>
      <c r="P113" s="113"/>
      <c r="Q113" s="205"/>
    </row>
    <row r="114" spans="1:17" ht="12.75">
      <c r="A114" s="253"/>
      <c r="B114" s="253"/>
      <c r="C114" s="253"/>
      <c r="D114" s="253"/>
      <c r="E114" s="253"/>
      <c r="F114" s="253"/>
      <c r="G114" s="253"/>
      <c r="H114" s="253"/>
      <c r="I114" s="244"/>
      <c r="J114" s="266"/>
      <c r="K114" s="266"/>
      <c r="L114" s="266"/>
      <c r="M114" s="266"/>
      <c r="N114" s="266"/>
      <c r="O114" s="266"/>
      <c r="P114" s="266"/>
      <c r="Q114" s="205"/>
    </row>
    <row r="115" spans="1:17" ht="12.75">
      <c r="A115" s="254"/>
      <c r="B115" s="254"/>
      <c r="C115" s="254"/>
      <c r="D115" s="254"/>
      <c r="E115" s="254"/>
      <c r="F115" s="254"/>
      <c r="G115" s="254"/>
      <c r="H115" s="254"/>
      <c r="I115" s="244"/>
      <c r="J115" s="266"/>
      <c r="K115" s="266"/>
      <c r="L115" s="266"/>
      <c r="M115" s="266"/>
      <c r="N115" s="266"/>
      <c r="O115" s="266"/>
      <c r="P115" s="266"/>
      <c r="Q115" s="205"/>
    </row>
    <row r="116" spans="1:17" ht="12.75">
      <c r="A116" s="202" t="s">
        <v>16</v>
      </c>
      <c r="B116" s="107"/>
      <c r="C116" s="227"/>
      <c r="D116" s="227"/>
      <c r="E116" s="227"/>
      <c r="F116" s="227"/>
      <c r="G116" s="227"/>
      <c r="H116" s="108"/>
      <c r="I116" s="109"/>
      <c r="J116" s="113"/>
      <c r="K116" s="113"/>
      <c r="L116" s="113"/>
      <c r="M116" s="113"/>
      <c r="N116" s="113"/>
      <c r="O116" s="113"/>
      <c r="P116" s="116"/>
      <c r="Q116" s="205"/>
    </row>
    <row r="117" spans="1:17" ht="12.75">
      <c r="A117" s="204" t="s">
        <v>17</v>
      </c>
      <c r="B117" s="113"/>
      <c r="C117" s="113"/>
      <c r="D117" s="113"/>
      <c r="E117" s="113"/>
      <c r="F117" s="113"/>
      <c r="G117" s="113"/>
      <c r="H117" s="114"/>
      <c r="I117" s="109"/>
      <c r="J117" s="113"/>
      <c r="K117" s="113"/>
      <c r="L117" s="113"/>
      <c r="M117" s="113"/>
      <c r="N117" s="113"/>
      <c r="O117" s="113"/>
      <c r="P117" s="116"/>
      <c r="Q117" s="205"/>
    </row>
    <row r="118" spans="1:17" ht="12.75">
      <c r="A118" s="204" t="s">
        <v>135</v>
      </c>
      <c r="B118" s="113"/>
      <c r="C118" s="113"/>
      <c r="D118" s="113"/>
      <c r="E118" s="113"/>
      <c r="F118" s="113"/>
      <c r="G118" s="113"/>
      <c r="H118" s="114"/>
      <c r="I118" s="109"/>
      <c r="J118" s="113"/>
      <c r="K118" s="113"/>
      <c r="L118" s="113"/>
      <c r="M118" s="113"/>
      <c r="N118" s="113"/>
      <c r="O118" s="113"/>
      <c r="P118" s="116"/>
      <c r="Q118" s="205"/>
    </row>
    <row r="119" spans="1:17" ht="12.75">
      <c r="A119" s="206" t="s">
        <v>8</v>
      </c>
      <c r="B119" s="119"/>
      <c r="C119" s="119"/>
      <c r="D119" s="119"/>
      <c r="E119" s="119"/>
      <c r="F119" s="119"/>
      <c r="G119" s="119"/>
      <c r="H119" s="120"/>
      <c r="I119" s="109"/>
      <c r="J119" s="113"/>
      <c r="K119" s="113"/>
      <c r="L119" s="113"/>
      <c r="M119" s="113"/>
      <c r="N119" s="113"/>
      <c r="O119" s="113"/>
      <c r="P119" s="113"/>
      <c r="Q119" s="205"/>
    </row>
    <row r="120" spans="1:17" ht="4.5" customHeight="1">
      <c r="A120" s="208"/>
      <c r="B120" s="108"/>
      <c r="C120" s="107"/>
      <c r="D120" s="107"/>
      <c r="E120" s="107"/>
      <c r="F120" s="107"/>
      <c r="G120" s="107"/>
      <c r="H120" s="108"/>
      <c r="I120" s="109"/>
      <c r="J120" s="113"/>
      <c r="K120" s="113"/>
      <c r="L120" s="113"/>
      <c r="M120" s="113"/>
      <c r="N120" s="113"/>
      <c r="O120" s="113"/>
      <c r="P120" s="126"/>
      <c r="Q120" s="205"/>
    </row>
    <row r="121" spans="1:17" s="259" customFormat="1" ht="12.75" customHeight="1">
      <c r="A121" s="255" t="s">
        <v>178</v>
      </c>
      <c r="B121" s="210"/>
      <c r="C121" s="211" t="s">
        <v>94</v>
      </c>
      <c r="D121" s="212" t="s">
        <v>95</v>
      </c>
      <c r="E121" s="212" t="s">
        <v>96</v>
      </c>
      <c r="F121" s="212" t="s">
        <v>97</v>
      </c>
      <c r="G121" s="212" t="s">
        <v>98</v>
      </c>
      <c r="H121" s="213" t="s">
        <v>38</v>
      </c>
      <c r="I121" s="256"/>
      <c r="J121" s="130"/>
      <c r="K121" s="130"/>
      <c r="L121" s="130"/>
      <c r="M121" s="130"/>
      <c r="N121" s="130"/>
      <c r="O121" s="130"/>
      <c r="P121" s="257"/>
      <c r="Q121" s="258"/>
    </row>
    <row r="122" spans="1:17" ht="12.75">
      <c r="A122" s="219"/>
      <c r="B122" s="249" t="s">
        <v>225</v>
      </c>
      <c r="C122" s="235">
        <v>0.0660377358490566</v>
      </c>
      <c r="D122" s="220">
        <v>0</v>
      </c>
      <c r="E122" s="220">
        <v>0.025974025974025976</v>
      </c>
      <c r="F122" s="220">
        <v>0</v>
      </c>
      <c r="G122" s="220">
        <v>0</v>
      </c>
      <c r="H122" s="221">
        <v>0.02710843373493976</v>
      </c>
      <c r="I122" s="244"/>
      <c r="J122" s="249"/>
      <c r="K122" s="249"/>
      <c r="L122" s="249"/>
      <c r="M122" s="249"/>
      <c r="N122" s="249"/>
      <c r="O122" s="249"/>
      <c r="P122" s="113"/>
      <c r="Q122" s="205"/>
    </row>
    <row r="123" spans="1:17" ht="12.75">
      <c r="A123" s="219"/>
      <c r="B123" s="249" t="s">
        <v>226</v>
      </c>
      <c r="C123" s="235">
        <v>0</v>
      </c>
      <c r="D123" s="220">
        <v>0</v>
      </c>
      <c r="E123" s="220">
        <v>0.15584415584415584</v>
      </c>
      <c r="F123" s="220">
        <v>0</v>
      </c>
      <c r="G123" s="220">
        <v>0</v>
      </c>
      <c r="H123" s="221">
        <v>0.03614457831325301</v>
      </c>
      <c r="I123" s="244"/>
      <c r="J123" s="249"/>
      <c r="K123" s="249"/>
      <c r="L123" s="249"/>
      <c r="M123" s="249"/>
      <c r="N123" s="249"/>
      <c r="O123" s="249"/>
      <c r="P123" s="113"/>
      <c r="Q123" s="205"/>
    </row>
    <row r="124" spans="1:17" ht="12.75">
      <c r="A124" s="219"/>
      <c r="B124" s="249" t="s">
        <v>227</v>
      </c>
      <c r="C124" s="235">
        <v>0.05660377358490566</v>
      </c>
      <c r="D124" s="220">
        <v>0</v>
      </c>
      <c r="E124" s="220">
        <v>0.07792207792207792</v>
      </c>
      <c r="F124" s="220">
        <v>0</v>
      </c>
      <c r="G124" s="220">
        <v>0.020833333333333332</v>
      </c>
      <c r="H124" s="221">
        <v>0.0391566265060241</v>
      </c>
      <c r="I124" s="244"/>
      <c r="J124" s="249"/>
      <c r="K124" s="249"/>
      <c r="L124" s="249"/>
      <c r="M124" s="249"/>
      <c r="N124" s="249"/>
      <c r="O124" s="249"/>
      <c r="P124" s="113"/>
      <c r="Q124" s="205"/>
    </row>
    <row r="125" spans="1:17" ht="12.75">
      <c r="A125" s="219"/>
      <c r="B125" s="249" t="s">
        <v>228</v>
      </c>
      <c r="C125" s="235">
        <v>0</v>
      </c>
      <c r="D125" s="220">
        <v>0</v>
      </c>
      <c r="E125" s="220">
        <v>0</v>
      </c>
      <c r="F125" s="220">
        <v>0</v>
      </c>
      <c r="G125" s="220">
        <v>0</v>
      </c>
      <c r="H125" s="221">
        <v>0</v>
      </c>
      <c r="I125" s="244"/>
      <c r="J125" s="249"/>
      <c r="K125" s="249"/>
      <c r="L125" s="249"/>
      <c r="M125" s="249"/>
      <c r="N125" s="249"/>
      <c r="O125" s="249"/>
      <c r="P125" s="113"/>
      <c r="Q125" s="205"/>
    </row>
    <row r="126" spans="1:17" ht="12.75">
      <c r="A126" s="219"/>
      <c r="B126" s="249" t="s">
        <v>229</v>
      </c>
      <c r="C126" s="235">
        <v>0.009433962264150943</v>
      </c>
      <c r="D126" s="220">
        <v>0</v>
      </c>
      <c r="E126" s="220">
        <v>0.012987012987012988</v>
      </c>
      <c r="F126" s="220">
        <v>0</v>
      </c>
      <c r="G126" s="220">
        <v>0</v>
      </c>
      <c r="H126" s="221">
        <v>0.006024096385542169</v>
      </c>
      <c r="I126" s="244"/>
      <c r="J126" s="249"/>
      <c r="K126" s="249"/>
      <c r="L126" s="249"/>
      <c r="M126" s="249"/>
      <c r="N126" s="249"/>
      <c r="O126" s="249"/>
      <c r="P126" s="113"/>
      <c r="Q126" s="205"/>
    </row>
    <row r="127" spans="1:17" ht="12.75">
      <c r="A127" s="219"/>
      <c r="B127" s="249" t="s">
        <v>230</v>
      </c>
      <c r="C127" s="235">
        <v>0.009433962264150943</v>
      </c>
      <c r="D127" s="220">
        <v>0</v>
      </c>
      <c r="E127" s="220">
        <v>0.012987012987012988</v>
      </c>
      <c r="F127" s="220">
        <v>0</v>
      </c>
      <c r="G127" s="220">
        <v>0</v>
      </c>
      <c r="H127" s="221">
        <v>0.006024096385542169</v>
      </c>
      <c r="I127" s="244"/>
      <c r="J127" s="249"/>
      <c r="K127" s="249"/>
      <c r="L127" s="249"/>
      <c r="M127" s="249"/>
      <c r="N127" s="249"/>
      <c r="O127" s="249"/>
      <c r="P127" s="113"/>
      <c r="Q127" s="205"/>
    </row>
    <row r="128" spans="1:17" ht="12.75">
      <c r="A128" s="219"/>
      <c r="B128" s="249" t="s">
        <v>231</v>
      </c>
      <c r="C128" s="235">
        <v>0.0660377358490566</v>
      </c>
      <c r="D128" s="220">
        <v>0.012195121951219513</v>
      </c>
      <c r="E128" s="220">
        <v>0</v>
      </c>
      <c r="F128" s="220">
        <v>0</v>
      </c>
      <c r="G128" s="220">
        <v>0</v>
      </c>
      <c r="H128" s="221">
        <v>0.024096385542168676</v>
      </c>
      <c r="I128" s="244"/>
      <c r="J128" s="249"/>
      <c r="K128" s="249"/>
      <c r="L128" s="249"/>
      <c r="M128" s="249"/>
      <c r="N128" s="249"/>
      <c r="O128" s="249"/>
      <c r="P128" s="113"/>
      <c r="Q128" s="205"/>
    </row>
    <row r="129" spans="1:17" ht="12.75">
      <c r="A129" s="219"/>
      <c r="B129" s="249" t="s">
        <v>232</v>
      </c>
      <c r="C129" s="235">
        <v>0.09433962264150944</v>
      </c>
      <c r="D129" s="220">
        <v>0.08536585365853659</v>
      </c>
      <c r="E129" s="220">
        <v>0.012987012987012988</v>
      </c>
      <c r="F129" s="220">
        <v>0</v>
      </c>
      <c r="G129" s="220">
        <v>0</v>
      </c>
      <c r="H129" s="221">
        <v>0.05421686746987952</v>
      </c>
      <c r="I129" s="244"/>
      <c r="J129" s="249"/>
      <c r="K129" s="249"/>
      <c r="L129" s="249"/>
      <c r="M129" s="249"/>
      <c r="N129" s="249"/>
      <c r="O129" s="249"/>
      <c r="P129" s="113"/>
      <c r="Q129" s="205"/>
    </row>
    <row r="130" spans="1:17" ht="12.75">
      <c r="A130" s="219"/>
      <c r="B130" s="249" t="s">
        <v>233</v>
      </c>
      <c r="C130" s="235">
        <v>0.018867924528301886</v>
      </c>
      <c r="D130" s="220">
        <v>0.04878048780487805</v>
      </c>
      <c r="E130" s="220">
        <v>0.025974025974025976</v>
      </c>
      <c r="F130" s="220">
        <v>0</v>
      </c>
      <c r="G130" s="220">
        <v>0</v>
      </c>
      <c r="H130" s="221">
        <v>0.024096385542168676</v>
      </c>
      <c r="I130" s="244"/>
      <c r="J130" s="249"/>
      <c r="K130" s="249"/>
      <c r="L130" s="249"/>
      <c r="M130" s="249"/>
      <c r="N130" s="249"/>
      <c r="O130" s="249"/>
      <c r="P130" s="113"/>
      <c r="Q130" s="205"/>
    </row>
    <row r="131" spans="1:17" ht="12.75">
      <c r="A131" s="219"/>
      <c r="B131" s="249" t="s">
        <v>234</v>
      </c>
      <c r="C131" s="235">
        <v>0.009433962264150943</v>
      </c>
      <c r="D131" s="220">
        <v>0</v>
      </c>
      <c r="E131" s="220">
        <v>0</v>
      </c>
      <c r="F131" s="220">
        <v>0</v>
      </c>
      <c r="G131" s="220">
        <v>0</v>
      </c>
      <c r="H131" s="221">
        <v>0.0030120481927710845</v>
      </c>
      <c r="I131" s="244"/>
      <c r="J131" s="249"/>
      <c r="K131" s="249"/>
      <c r="L131" s="249"/>
      <c r="M131" s="249"/>
      <c r="N131" s="249"/>
      <c r="O131" s="249"/>
      <c r="P131" s="113"/>
      <c r="Q131" s="205"/>
    </row>
    <row r="132" spans="1:17" ht="12.75">
      <c r="A132" s="219"/>
      <c r="B132" s="249" t="s">
        <v>235</v>
      </c>
      <c r="C132" s="235">
        <v>0.018867924528301886</v>
      </c>
      <c r="D132" s="220">
        <v>0</v>
      </c>
      <c r="E132" s="220">
        <v>0</v>
      </c>
      <c r="F132" s="220">
        <v>0</v>
      </c>
      <c r="G132" s="220">
        <v>0</v>
      </c>
      <c r="H132" s="221">
        <v>0.006024096385542169</v>
      </c>
      <c r="I132" s="244"/>
      <c r="J132" s="249"/>
      <c r="K132" s="249"/>
      <c r="L132" s="249"/>
      <c r="M132" s="249"/>
      <c r="N132" s="249"/>
      <c r="O132" s="249"/>
      <c r="P132" s="113"/>
      <c r="Q132" s="205"/>
    </row>
    <row r="133" spans="1:17" ht="12.75">
      <c r="A133" s="219"/>
      <c r="B133" s="249" t="s">
        <v>236</v>
      </c>
      <c r="C133" s="235">
        <v>0.009433962264150943</v>
      </c>
      <c r="D133" s="220">
        <v>0</v>
      </c>
      <c r="E133" s="220">
        <v>0</v>
      </c>
      <c r="F133" s="220">
        <v>0</v>
      </c>
      <c r="G133" s="220">
        <v>0</v>
      </c>
      <c r="H133" s="221">
        <v>0.0030120481927710845</v>
      </c>
      <c r="I133" s="244"/>
      <c r="J133" s="249"/>
      <c r="K133" s="249"/>
      <c r="L133" s="249"/>
      <c r="M133" s="249"/>
      <c r="N133" s="249"/>
      <c r="O133" s="249"/>
      <c r="P133" s="113"/>
      <c r="Q133" s="205"/>
    </row>
    <row r="134" spans="1:17" ht="12.75">
      <c r="A134" s="219"/>
      <c r="B134" s="249" t="s">
        <v>237</v>
      </c>
      <c r="C134" s="235">
        <v>0</v>
      </c>
      <c r="D134" s="220">
        <v>0</v>
      </c>
      <c r="E134" s="220">
        <v>0.012987012987012988</v>
      </c>
      <c r="F134" s="220">
        <v>0</v>
      </c>
      <c r="G134" s="220">
        <v>0</v>
      </c>
      <c r="H134" s="221">
        <v>0.0030120481927710845</v>
      </c>
      <c r="I134" s="244"/>
      <c r="J134" s="249"/>
      <c r="K134" s="249"/>
      <c r="L134" s="249"/>
      <c r="M134" s="249"/>
      <c r="N134" s="249"/>
      <c r="O134" s="249"/>
      <c r="P134" s="113"/>
      <c r="Q134" s="205"/>
    </row>
    <row r="135" spans="1:17" ht="12.75">
      <c r="A135" s="219"/>
      <c r="B135" s="249" t="s">
        <v>238</v>
      </c>
      <c r="C135" s="235">
        <v>0</v>
      </c>
      <c r="D135" s="220">
        <v>0</v>
      </c>
      <c r="E135" s="220">
        <v>0</v>
      </c>
      <c r="F135" s="220">
        <v>0</v>
      </c>
      <c r="G135" s="220">
        <v>0</v>
      </c>
      <c r="H135" s="221">
        <v>0</v>
      </c>
      <c r="I135" s="244"/>
      <c r="J135" s="249"/>
      <c r="K135" s="249"/>
      <c r="L135" s="249"/>
      <c r="M135" s="249"/>
      <c r="N135" s="249"/>
      <c r="O135" s="249"/>
      <c r="P135" s="113"/>
      <c r="Q135" s="205"/>
    </row>
    <row r="136" spans="1:17" ht="12.75">
      <c r="A136" s="219"/>
      <c r="B136" s="249" t="s">
        <v>239</v>
      </c>
      <c r="C136" s="235">
        <v>0.009433962264150943</v>
      </c>
      <c r="D136" s="220">
        <v>0.012195121951219513</v>
      </c>
      <c r="E136" s="220">
        <v>0</v>
      </c>
      <c r="F136" s="220">
        <v>0</v>
      </c>
      <c r="G136" s="220">
        <v>0</v>
      </c>
      <c r="H136" s="221">
        <v>0.006024096385542169</v>
      </c>
      <c r="I136" s="244"/>
      <c r="J136" s="249"/>
      <c r="K136" s="249"/>
      <c r="L136" s="249"/>
      <c r="M136" s="249"/>
      <c r="N136" s="249"/>
      <c r="O136" s="249"/>
      <c r="P136" s="113"/>
      <c r="Q136" s="205"/>
    </row>
    <row r="137" spans="1:17" ht="12.75">
      <c r="A137" s="219"/>
      <c r="B137" s="249" t="s">
        <v>240</v>
      </c>
      <c r="C137" s="235">
        <v>0.009433962264150943</v>
      </c>
      <c r="D137" s="220">
        <v>0</v>
      </c>
      <c r="E137" s="220">
        <v>0</v>
      </c>
      <c r="F137" s="220">
        <v>0</v>
      </c>
      <c r="G137" s="220">
        <v>0</v>
      </c>
      <c r="H137" s="221">
        <v>0.0030120481927710845</v>
      </c>
      <c r="I137" s="244"/>
      <c r="J137" s="249"/>
      <c r="K137" s="249"/>
      <c r="L137" s="249"/>
      <c r="M137" s="249"/>
      <c r="N137" s="249"/>
      <c r="O137" s="249"/>
      <c r="P137" s="113"/>
      <c r="Q137" s="205"/>
    </row>
    <row r="138" spans="1:17" ht="12.75">
      <c r="A138" s="219"/>
      <c r="B138" s="249" t="s">
        <v>241</v>
      </c>
      <c r="C138" s="235">
        <v>0</v>
      </c>
      <c r="D138" s="220">
        <v>0</v>
      </c>
      <c r="E138" s="220">
        <v>0</v>
      </c>
      <c r="F138" s="220">
        <v>0</v>
      </c>
      <c r="G138" s="220">
        <v>0</v>
      </c>
      <c r="H138" s="221">
        <v>0</v>
      </c>
      <c r="I138" s="285"/>
      <c r="J138" s="249"/>
      <c r="K138" s="249"/>
      <c r="L138" s="249"/>
      <c r="M138" s="249"/>
      <c r="N138" s="249"/>
      <c r="O138" s="249"/>
      <c r="P138" s="113"/>
      <c r="Q138" s="205"/>
    </row>
    <row r="139" spans="1:17" ht="12.75">
      <c r="A139" s="219"/>
      <c r="B139" s="249" t="s">
        <v>242</v>
      </c>
      <c r="C139" s="235">
        <v>0</v>
      </c>
      <c r="D139" s="220">
        <v>0</v>
      </c>
      <c r="E139" s="220">
        <v>0</v>
      </c>
      <c r="F139" s="220">
        <v>0</v>
      </c>
      <c r="G139" s="220">
        <v>0</v>
      </c>
      <c r="H139" s="221">
        <v>0</v>
      </c>
      <c r="I139" s="285"/>
      <c r="J139" s="249"/>
      <c r="K139" s="249"/>
      <c r="L139" s="249"/>
      <c r="M139" s="249"/>
      <c r="N139" s="249"/>
      <c r="O139" s="249"/>
      <c r="P139" s="113"/>
      <c r="Q139" s="205"/>
    </row>
    <row r="140" spans="1:17" ht="12.75">
      <c r="A140" s="219"/>
      <c r="B140" s="262" t="s">
        <v>243</v>
      </c>
      <c r="C140" s="235">
        <v>0.018867924528301886</v>
      </c>
      <c r="D140" s="220">
        <v>0</v>
      </c>
      <c r="E140" s="220">
        <v>0</v>
      </c>
      <c r="F140" s="220">
        <v>0</v>
      </c>
      <c r="G140" s="220">
        <v>0</v>
      </c>
      <c r="H140" s="221">
        <v>0.006024096385542169</v>
      </c>
      <c r="I140" s="109"/>
      <c r="J140" s="249"/>
      <c r="K140" s="249"/>
      <c r="L140" s="249"/>
      <c r="M140" s="249"/>
      <c r="N140" s="249"/>
      <c r="O140" s="249"/>
      <c r="P140" s="113"/>
      <c r="Q140" s="205"/>
    </row>
    <row r="141" spans="1:17" ht="12.75">
      <c r="A141" s="214"/>
      <c r="B141" s="222" t="s">
        <v>143</v>
      </c>
      <c r="C141" s="229">
        <v>106</v>
      </c>
      <c r="D141" s="230">
        <v>82</v>
      </c>
      <c r="E141" s="230">
        <v>77</v>
      </c>
      <c r="F141" s="230">
        <v>19</v>
      </c>
      <c r="G141" s="230">
        <v>48</v>
      </c>
      <c r="H141" s="222">
        <v>332</v>
      </c>
      <c r="I141" s="109"/>
      <c r="J141" s="113"/>
      <c r="K141" s="113"/>
      <c r="L141" s="113"/>
      <c r="M141" s="113"/>
      <c r="N141" s="113"/>
      <c r="O141" s="113"/>
      <c r="P141" s="113"/>
      <c r="Q141" s="205"/>
    </row>
    <row r="142" spans="1:17" ht="12.75">
      <c r="A142" s="276" t="s">
        <v>244</v>
      </c>
      <c r="B142" s="248" t="s">
        <v>245</v>
      </c>
      <c r="C142" s="226"/>
      <c r="D142" s="227"/>
      <c r="E142" s="227"/>
      <c r="F142" s="227"/>
      <c r="G142" s="227"/>
      <c r="H142" s="228"/>
      <c r="I142" s="109"/>
      <c r="J142" s="205"/>
      <c r="K142" s="205"/>
      <c r="L142" s="205"/>
      <c r="M142" s="205"/>
      <c r="N142" s="205"/>
      <c r="O142" s="205"/>
      <c r="P142" s="218"/>
      <c r="Q142" s="205"/>
    </row>
    <row r="143" spans="1:17" ht="12.75">
      <c r="A143" s="219"/>
      <c r="B143" s="262" t="s">
        <v>246</v>
      </c>
      <c r="C143" s="235">
        <v>0.011764705882352941</v>
      </c>
      <c r="D143" s="220">
        <v>0</v>
      </c>
      <c r="E143" s="220">
        <v>0</v>
      </c>
      <c r="F143" s="220">
        <v>0</v>
      </c>
      <c r="G143" s="220">
        <v>0</v>
      </c>
      <c r="H143" s="221">
        <v>0.003745318352059925</v>
      </c>
      <c r="I143" s="109"/>
      <c r="J143" s="266"/>
      <c r="K143" s="266"/>
      <c r="L143" s="266"/>
      <c r="M143" s="266"/>
      <c r="N143" s="266"/>
      <c r="O143" s="266"/>
      <c r="P143" s="126"/>
      <c r="Q143" s="205"/>
    </row>
    <row r="144" spans="1:17" ht="15" customHeight="1">
      <c r="A144" s="219"/>
      <c r="B144" s="262" t="s">
        <v>247</v>
      </c>
      <c r="C144" s="235">
        <v>0</v>
      </c>
      <c r="D144" s="220">
        <v>0</v>
      </c>
      <c r="E144" s="220">
        <v>0.017543859649122806</v>
      </c>
      <c r="F144" s="220">
        <v>0</v>
      </c>
      <c r="G144" s="220">
        <v>0</v>
      </c>
      <c r="H144" s="221">
        <v>0.003745318352059925</v>
      </c>
      <c r="I144" s="109"/>
      <c r="J144" s="266"/>
      <c r="K144" s="266"/>
      <c r="L144" s="266"/>
      <c r="M144" s="266"/>
      <c r="N144" s="266"/>
      <c r="O144" s="266"/>
      <c r="P144" s="131"/>
      <c r="Q144" s="205"/>
    </row>
    <row r="145" spans="1:17" ht="12.75">
      <c r="A145" s="219"/>
      <c r="B145" s="262" t="s">
        <v>248</v>
      </c>
      <c r="C145" s="235">
        <v>0.011764705882352941</v>
      </c>
      <c r="D145" s="220">
        <v>0.07042253521126761</v>
      </c>
      <c r="E145" s="220">
        <v>0.017543859649122806</v>
      </c>
      <c r="F145" s="220">
        <v>0</v>
      </c>
      <c r="G145" s="220">
        <v>0</v>
      </c>
      <c r="H145" s="221">
        <v>0.026217228464419477</v>
      </c>
      <c r="I145" s="285"/>
      <c r="J145" s="286"/>
      <c r="K145" s="286"/>
      <c r="L145" s="286"/>
      <c r="M145" s="286"/>
      <c r="N145" s="286"/>
      <c r="O145" s="266"/>
      <c r="P145" s="218"/>
      <c r="Q145" s="205"/>
    </row>
    <row r="146" spans="1:17" ht="12.75">
      <c r="A146" s="219"/>
      <c r="B146" s="262" t="s">
        <v>249</v>
      </c>
      <c r="C146" s="235">
        <v>0.023529411764705882</v>
      </c>
      <c r="D146" s="220">
        <v>0.028169014084507043</v>
      </c>
      <c r="E146" s="220">
        <v>0</v>
      </c>
      <c r="F146" s="220">
        <v>0.1875</v>
      </c>
      <c r="G146" s="220">
        <v>0</v>
      </c>
      <c r="H146" s="221">
        <v>0.026217228464419477</v>
      </c>
      <c r="J146" s="286"/>
      <c r="K146" s="286"/>
      <c r="L146" s="286"/>
      <c r="M146" s="286"/>
      <c r="N146" s="286"/>
      <c r="O146" s="266"/>
      <c r="P146" s="218"/>
      <c r="Q146" s="205"/>
    </row>
    <row r="147" spans="1:17" ht="12.75">
      <c r="A147" s="219"/>
      <c r="B147" s="262" t="s">
        <v>250</v>
      </c>
      <c r="C147" s="235">
        <v>0.011764705882352941</v>
      </c>
      <c r="D147" s="220">
        <v>0.1267605633802817</v>
      </c>
      <c r="E147" s="220">
        <v>0.017543859649122806</v>
      </c>
      <c r="F147" s="220">
        <v>0.3125</v>
      </c>
      <c r="G147" s="220">
        <v>0</v>
      </c>
      <c r="H147" s="221">
        <v>0.0599250936329588</v>
      </c>
      <c r="J147" s="286"/>
      <c r="K147" s="286"/>
      <c r="L147" s="286"/>
      <c r="M147" s="286"/>
      <c r="N147" s="286"/>
      <c r="O147" s="266"/>
      <c r="P147" s="218"/>
      <c r="Q147" s="205"/>
    </row>
    <row r="148" spans="1:17" ht="12.75">
      <c r="A148" s="219"/>
      <c r="B148" s="262" t="s">
        <v>251</v>
      </c>
      <c r="C148" s="235">
        <v>0</v>
      </c>
      <c r="D148" s="220">
        <v>0.014084507042253521</v>
      </c>
      <c r="E148" s="220">
        <v>0</v>
      </c>
      <c r="F148" s="220">
        <v>0</v>
      </c>
      <c r="G148" s="220">
        <v>0</v>
      </c>
      <c r="H148" s="221">
        <v>0.003745318352059925</v>
      </c>
      <c r="J148" s="286"/>
      <c r="K148" s="286"/>
      <c r="L148" s="286"/>
      <c r="M148" s="286"/>
      <c r="N148" s="286"/>
      <c r="O148" s="266"/>
      <c r="P148" s="218"/>
      <c r="Q148" s="205"/>
    </row>
    <row r="149" spans="1:17" ht="12.75">
      <c r="A149" s="219"/>
      <c r="B149" s="262" t="s">
        <v>252</v>
      </c>
      <c r="C149" s="235">
        <v>0.07058823529411765</v>
      </c>
      <c r="D149" s="220">
        <v>0.09859154929577464</v>
      </c>
      <c r="E149" s="220">
        <v>0</v>
      </c>
      <c r="F149" s="220">
        <v>0.0625</v>
      </c>
      <c r="G149" s="220">
        <v>0</v>
      </c>
      <c r="H149" s="221">
        <v>0.052434456928838954</v>
      </c>
      <c r="J149" s="286"/>
      <c r="K149" s="286"/>
      <c r="L149" s="286"/>
      <c r="M149" s="286"/>
      <c r="N149" s="286"/>
      <c r="O149" s="266"/>
      <c r="P149" s="218"/>
      <c r="Q149" s="205"/>
    </row>
    <row r="150" spans="1:17" ht="12.75">
      <c r="A150" s="219"/>
      <c r="B150" s="262" t="s">
        <v>253</v>
      </c>
      <c r="C150" s="235">
        <v>0.011764705882352941</v>
      </c>
      <c r="D150" s="220">
        <v>0.04225352112676056</v>
      </c>
      <c r="E150" s="220">
        <v>0.017543859649122806</v>
      </c>
      <c r="F150" s="220">
        <v>0</v>
      </c>
      <c r="G150" s="220">
        <v>0</v>
      </c>
      <c r="H150" s="221">
        <v>0.018726591760299626</v>
      </c>
      <c r="J150" s="286"/>
      <c r="K150" s="286"/>
      <c r="L150" s="286"/>
      <c r="M150" s="286"/>
      <c r="N150" s="286"/>
      <c r="O150" s="266"/>
      <c r="P150" s="218"/>
      <c r="Q150" s="205"/>
    </row>
    <row r="151" spans="1:17" ht="12.75">
      <c r="A151" s="219"/>
      <c r="B151" s="262" t="s">
        <v>254</v>
      </c>
      <c r="C151" s="235">
        <v>0.011764705882352941</v>
      </c>
      <c r="D151" s="220">
        <v>0.056338028169014086</v>
      </c>
      <c r="E151" s="220">
        <v>0</v>
      </c>
      <c r="F151" s="220">
        <v>0.0625</v>
      </c>
      <c r="G151" s="220">
        <v>0</v>
      </c>
      <c r="H151" s="221">
        <v>0.02247191011235955</v>
      </c>
      <c r="J151" s="286"/>
      <c r="K151" s="286"/>
      <c r="L151" s="286"/>
      <c r="M151" s="286"/>
      <c r="N151" s="286"/>
      <c r="O151" s="266"/>
      <c r="P151" s="218"/>
      <c r="Q151" s="205"/>
    </row>
    <row r="152" spans="1:17" ht="12.75">
      <c r="A152" s="219"/>
      <c r="B152" s="262" t="s">
        <v>255</v>
      </c>
      <c r="C152" s="235">
        <v>0.12941176470588237</v>
      </c>
      <c r="D152" s="220">
        <v>0.14084507042253522</v>
      </c>
      <c r="E152" s="220">
        <v>0.017543859649122806</v>
      </c>
      <c r="F152" s="220">
        <v>0</v>
      </c>
      <c r="G152" s="220">
        <v>0</v>
      </c>
      <c r="H152" s="221">
        <v>0.08239700374531835</v>
      </c>
      <c r="J152" s="286"/>
      <c r="K152" s="286"/>
      <c r="L152" s="286"/>
      <c r="M152" s="286"/>
      <c r="N152" s="286"/>
      <c r="O152" s="266"/>
      <c r="P152" s="218"/>
      <c r="Q152" s="205"/>
    </row>
    <row r="153" spans="1:17" ht="12.75">
      <c r="A153" s="219"/>
      <c r="B153" s="262" t="s">
        <v>256</v>
      </c>
      <c r="C153" s="235">
        <v>0.011764705882352941</v>
      </c>
      <c r="D153" s="220">
        <v>0.028169014084507043</v>
      </c>
      <c r="E153" s="220">
        <v>0</v>
      </c>
      <c r="F153" s="220">
        <v>0</v>
      </c>
      <c r="G153" s="220">
        <v>0</v>
      </c>
      <c r="H153" s="221">
        <v>0.011235955056179775</v>
      </c>
      <c r="J153" s="286"/>
      <c r="K153" s="286"/>
      <c r="L153" s="286"/>
      <c r="M153" s="286"/>
      <c r="N153" s="286"/>
      <c r="O153" s="266"/>
      <c r="P153" s="218"/>
      <c r="Q153" s="205"/>
    </row>
    <row r="154" spans="1:17" ht="12.75">
      <c r="A154" s="219"/>
      <c r="B154" s="262" t="s">
        <v>257</v>
      </c>
      <c r="C154" s="235">
        <v>0.17647058823529413</v>
      </c>
      <c r="D154" s="220">
        <v>0.11267605633802817</v>
      </c>
      <c r="E154" s="220">
        <v>0.017543859649122806</v>
      </c>
      <c r="F154" s="220">
        <v>0.375</v>
      </c>
      <c r="G154" s="220">
        <v>0</v>
      </c>
      <c r="H154" s="221">
        <v>0.11235955056179775</v>
      </c>
      <c r="J154" s="286"/>
      <c r="K154" s="286"/>
      <c r="L154" s="286"/>
      <c r="M154" s="286"/>
      <c r="N154" s="286"/>
      <c r="O154" s="266"/>
      <c r="P154" s="218"/>
      <c r="Q154" s="205"/>
    </row>
    <row r="155" spans="1:17" ht="12.75">
      <c r="A155" s="219"/>
      <c r="B155" s="262" t="s">
        <v>258</v>
      </c>
      <c r="C155" s="235">
        <v>0</v>
      </c>
      <c r="D155" s="220">
        <v>0.04225352112676056</v>
      </c>
      <c r="E155" s="220">
        <v>0</v>
      </c>
      <c r="F155" s="220">
        <v>0</v>
      </c>
      <c r="G155" s="220">
        <v>0</v>
      </c>
      <c r="H155" s="221">
        <v>0.011235955056179775</v>
      </c>
      <c r="J155" s="286"/>
      <c r="K155" s="286"/>
      <c r="L155" s="286"/>
      <c r="M155" s="286"/>
      <c r="N155" s="286"/>
      <c r="O155" s="266"/>
      <c r="P155" s="218"/>
      <c r="Q155" s="205"/>
    </row>
    <row r="156" spans="1:17" ht="12.75">
      <c r="A156" s="219"/>
      <c r="B156" s="262" t="s">
        <v>259</v>
      </c>
      <c r="C156" s="235">
        <v>0</v>
      </c>
      <c r="D156" s="220">
        <v>0</v>
      </c>
      <c r="E156" s="220">
        <v>0</v>
      </c>
      <c r="F156" s="220">
        <v>0</v>
      </c>
      <c r="G156" s="220">
        <v>0</v>
      </c>
      <c r="H156" s="221">
        <v>0</v>
      </c>
      <c r="J156" s="286"/>
      <c r="K156" s="286"/>
      <c r="L156" s="286"/>
      <c r="M156" s="286"/>
      <c r="N156" s="286"/>
      <c r="O156" s="266"/>
      <c r="P156" s="218"/>
      <c r="Q156" s="205"/>
    </row>
    <row r="157" spans="1:17" ht="12.75">
      <c r="A157" s="219"/>
      <c r="B157" s="262" t="s">
        <v>260</v>
      </c>
      <c r="C157" s="235">
        <v>0.18823529411764706</v>
      </c>
      <c r="D157" s="220">
        <v>0.028169014084507043</v>
      </c>
      <c r="E157" s="220">
        <v>0.6666666666666666</v>
      </c>
      <c r="F157" s="220">
        <v>0</v>
      </c>
      <c r="G157" s="220">
        <v>0.07894736842105263</v>
      </c>
      <c r="H157" s="221">
        <v>0.2209737827715356</v>
      </c>
      <c r="J157" s="286"/>
      <c r="K157" s="286"/>
      <c r="L157" s="286"/>
      <c r="M157" s="286"/>
      <c r="N157" s="286"/>
      <c r="O157" s="266"/>
      <c r="P157" s="218"/>
      <c r="Q157" s="205"/>
    </row>
    <row r="158" spans="1:17" ht="12.75">
      <c r="A158" s="219"/>
      <c r="B158" s="262" t="s">
        <v>261</v>
      </c>
      <c r="C158" s="235">
        <v>0.17647058823529413</v>
      </c>
      <c r="D158" s="220">
        <v>0.11267605633802817</v>
      </c>
      <c r="E158" s="220">
        <v>0.21052631578947367</v>
      </c>
      <c r="F158" s="220">
        <v>0</v>
      </c>
      <c r="G158" s="220">
        <v>0.9210526315789473</v>
      </c>
      <c r="H158" s="221">
        <v>0.26217228464419473</v>
      </c>
      <c r="J158" s="286"/>
      <c r="K158" s="286"/>
      <c r="L158" s="286"/>
      <c r="M158" s="286"/>
      <c r="N158" s="286"/>
      <c r="O158" s="266"/>
      <c r="P158" s="218"/>
      <c r="Q158" s="205"/>
    </row>
    <row r="159" spans="1:17" ht="12.75">
      <c r="A159" s="219"/>
      <c r="B159" s="262" t="s">
        <v>262</v>
      </c>
      <c r="C159" s="235">
        <v>0.03529411764705882</v>
      </c>
      <c r="D159" s="220">
        <v>0.014084507042253521</v>
      </c>
      <c r="E159" s="220">
        <v>0</v>
      </c>
      <c r="F159" s="220">
        <v>0</v>
      </c>
      <c r="G159" s="220">
        <v>0</v>
      </c>
      <c r="H159" s="221">
        <v>0.0149812734082397</v>
      </c>
      <c r="J159" s="286"/>
      <c r="K159" s="286"/>
      <c r="L159" s="286"/>
      <c r="M159" s="286"/>
      <c r="N159" s="286"/>
      <c r="O159" s="266"/>
      <c r="P159" s="218"/>
      <c r="Q159" s="205"/>
    </row>
    <row r="160" spans="1:17" ht="12.75">
      <c r="A160" s="219"/>
      <c r="B160" s="262" t="s">
        <v>263</v>
      </c>
      <c r="C160" s="235">
        <v>0.023529411764705882</v>
      </c>
      <c r="D160" s="220">
        <v>0.014084507042253521</v>
      </c>
      <c r="E160" s="220">
        <v>0.017543859649122806</v>
      </c>
      <c r="F160" s="220">
        <v>0</v>
      </c>
      <c r="G160" s="220">
        <v>0</v>
      </c>
      <c r="H160" s="221">
        <v>0.0149812734082397</v>
      </c>
      <c r="J160" s="286"/>
      <c r="K160" s="286"/>
      <c r="L160" s="286"/>
      <c r="M160" s="286"/>
      <c r="N160" s="286"/>
      <c r="O160" s="266"/>
      <c r="P160" s="218"/>
      <c r="Q160" s="205"/>
    </row>
    <row r="161" spans="1:17" ht="12.75">
      <c r="A161" s="219"/>
      <c r="B161" s="262" t="s">
        <v>264</v>
      </c>
      <c r="C161" s="235">
        <v>0.07058823529411765</v>
      </c>
      <c r="D161" s="220">
        <v>0.07042253521126761</v>
      </c>
      <c r="E161" s="220">
        <v>0</v>
      </c>
      <c r="F161" s="220">
        <v>0</v>
      </c>
      <c r="G161" s="220">
        <v>0</v>
      </c>
      <c r="H161" s="221">
        <v>0.04119850187265917</v>
      </c>
      <c r="J161" s="286"/>
      <c r="K161" s="286"/>
      <c r="L161" s="286"/>
      <c r="M161" s="286"/>
      <c r="N161" s="286"/>
      <c r="O161" s="266"/>
      <c r="P161" s="218"/>
      <c r="Q161" s="205"/>
    </row>
    <row r="162" spans="1:17" ht="12.75">
      <c r="A162" s="219"/>
      <c r="B162" s="262" t="s">
        <v>265</v>
      </c>
      <c r="C162" s="235">
        <v>0.03529411764705882</v>
      </c>
      <c r="D162" s="220">
        <v>0</v>
      </c>
      <c r="E162" s="220">
        <v>0</v>
      </c>
      <c r="F162" s="220">
        <v>0</v>
      </c>
      <c r="G162" s="220">
        <v>0</v>
      </c>
      <c r="H162" s="221">
        <v>0.011235955056179775</v>
      </c>
      <c r="J162" s="286"/>
      <c r="K162" s="286"/>
      <c r="L162" s="286"/>
      <c r="M162" s="286"/>
      <c r="N162" s="286"/>
      <c r="O162" s="266"/>
      <c r="P162" s="218"/>
      <c r="Q162" s="205"/>
    </row>
    <row r="163" spans="1:17" ht="12.75">
      <c r="A163" s="214"/>
      <c r="B163" s="222" t="s">
        <v>143</v>
      </c>
      <c r="C163" s="229">
        <v>85</v>
      </c>
      <c r="D163" s="230">
        <v>71</v>
      </c>
      <c r="E163" s="230">
        <v>57</v>
      </c>
      <c r="F163" s="230">
        <v>16</v>
      </c>
      <c r="G163" s="230">
        <v>38</v>
      </c>
      <c r="H163" s="222">
        <v>267</v>
      </c>
      <c r="J163" s="286"/>
      <c r="K163" s="286"/>
      <c r="L163" s="286"/>
      <c r="M163" s="286"/>
      <c r="N163" s="286"/>
      <c r="O163" s="286"/>
      <c r="P163" s="218"/>
      <c r="Q163" s="205"/>
    </row>
    <row r="164" spans="1:17" ht="12.75">
      <c r="A164" s="253"/>
      <c r="B164" s="253"/>
      <c r="C164" s="253"/>
      <c r="D164" s="253"/>
      <c r="E164" s="253"/>
      <c r="F164" s="253"/>
      <c r="G164" s="253"/>
      <c r="H164" s="253"/>
      <c r="J164" s="205"/>
      <c r="K164" s="205"/>
      <c r="L164" s="205"/>
      <c r="M164" s="205"/>
      <c r="N164" s="205"/>
      <c r="O164" s="205"/>
      <c r="P164" s="218"/>
      <c r="Q164" s="205"/>
    </row>
    <row r="165" spans="10:17" ht="12.75">
      <c r="J165" s="205"/>
      <c r="K165" s="205"/>
      <c r="L165" s="205"/>
      <c r="M165" s="205"/>
      <c r="N165" s="205"/>
      <c r="O165" s="205"/>
      <c r="P165" s="218"/>
      <c r="Q165" s="205"/>
    </row>
    <row r="166" spans="1:17" ht="12.75">
      <c r="A166" s="287">
        <v>38840</v>
      </c>
      <c r="B166" s="287"/>
      <c r="J166" s="205"/>
      <c r="K166" s="205"/>
      <c r="L166" s="205"/>
      <c r="M166" s="205"/>
      <c r="N166" s="205"/>
      <c r="O166" s="205"/>
      <c r="P166" s="218"/>
      <c r="Q166" s="205"/>
    </row>
    <row r="167" spans="10:17" ht="12.75">
      <c r="J167" s="205"/>
      <c r="K167" s="205"/>
      <c r="L167" s="205"/>
      <c r="M167" s="205"/>
      <c r="N167" s="205"/>
      <c r="O167" s="205"/>
      <c r="P167" s="218"/>
      <c r="Q167" s="205"/>
    </row>
    <row r="168" spans="10:17" ht="12.75">
      <c r="J168" s="205"/>
      <c r="K168" s="205"/>
      <c r="L168" s="205"/>
      <c r="M168" s="205"/>
      <c r="N168" s="205"/>
      <c r="O168" s="205"/>
      <c r="P168" s="218"/>
      <c r="Q168" s="205"/>
    </row>
    <row r="169" spans="10:17" ht="12.75">
      <c r="J169" s="205"/>
      <c r="K169" s="205"/>
      <c r="L169" s="205"/>
      <c r="M169" s="205"/>
      <c r="N169" s="205"/>
      <c r="O169" s="205"/>
      <c r="P169" s="218"/>
      <c r="Q169" s="205"/>
    </row>
    <row r="170" spans="10:17" ht="12.75">
      <c r="J170" s="205"/>
      <c r="K170" s="205"/>
      <c r="L170" s="205"/>
      <c r="M170" s="205"/>
      <c r="N170" s="205"/>
      <c r="O170" s="205"/>
      <c r="P170" s="218"/>
      <c r="Q170" s="205"/>
    </row>
    <row r="171" spans="10:17" ht="12.75">
      <c r="J171" s="205"/>
      <c r="K171" s="205"/>
      <c r="L171" s="205"/>
      <c r="M171" s="205"/>
      <c r="N171" s="205"/>
      <c r="O171" s="205"/>
      <c r="P171" s="218"/>
      <c r="Q171" s="205"/>
    </row>
    <row r="172" spans="10:17" ht="12.75">
      <c r="J172" s="205"/>
      <c r="K172" s="205"/>
      <c r="L172" s="205"/>
      <c r="M172" s="205"/>
      <c r="N172" s="205"/>
      <c r="O172" s="205"/>
      <c r="P172" s="218"/>
      <c r="Q172" s="205"/>
    </row>
    <row r="173" spans="10:17" ht="12.75">
      <c r="J173" s="205"/>
      <c r="K173" s="205"/>
      <c r="L173" s="205"/>
      <c r="M173" s="205"/>
      <c r="N173" s="205"/>
      <c r="O173" s="205"/>
      <c r="P173" s="218"/>
      <c r="Q173" s="205"/>
    </row>
    <row r="174" spans="10:17" ht="12.75">
      <c r="J174" s="205"/>
      <c r="K174" s="205"/>
      <c r="L174" s="205"/>
      <c r="M174" s="205"/>
      <c r="N174" s="205"/>
      <c r="O174" s="205"/>
      <c r="P174" s="218"/>
      <c r="Q174" s="205"/>
    </row>
    <row r="175" spans="10:17" ht="12.75">
      <c r="J175" s="205"/>
      <c r="K175" s="205"/>
      <c r="L175" s="205"/>
      <c r="M175" s="205"/>
      <c r="N175" s="205"/>
      <c r="O175" s="205"/>
      <c r="P175" s="218"/>
      <c r="Q175" s="205"/>
    </row>
    <row r="176" spans="10:17" ht="12.75">
      <c r="J176" s="205"/>
      <c r="K176" s="205"/>
      <c r="L176" s="205"/>
      <c r="M176" s="205"/>
      <c r="N176" s="205"/>
      <c r="O176" s="205"/>
      <c r="P176" s="218"/>
      <c r="Q176" s="205"/>
    </row>
    <row r="177" spans="10:17" ht="12.75">
      <c r="J177" s="205"/>
      <c r="K177" s="205"/>
      <c r="L177" s="205"/>
      <c r="M177" s="205"/>
      <c r="N177" s="205"/>
      <c r="O177" s="205"/>
      <c r="P177" s="218"/>
      <c r="Q177" s="205"/>
    </row>
    <row r="178" spans="10:17" ht="12.75">
      <c r="J178" s="205"/>
      <c r="K178" s="205"/>
      <c r="L178" s="205"/>
      <c r="M178" s="205"/>
      <c r="N178" s="205"/>
      <c r="O178" s="205"/>
      <c r="P178" s="218"/>
      <c r="Q178" s="205"/>
    </row>
    <row r="179" spans="10:17" ht="12.75">
      <c r="J179" s="205"/>
      <c r="K179" s="205"/>
      <c r="L179" s="205"/>
      <c r="M179" s="205"/>
      <c r="N179" s="205"/>
      <c r="O179" s="205"/>
      <c r="P179" s="218"/>
      <c r="Q179" s="205"/>
    </row>
    <row r="180" spans="10:17" ht="12.75">
      <c r="J180" s="205"/>
      <c r="K180" s="205"/>
      <c r="L180" s="205"/>
      <c r="M180" s="205"/>
      <c r="N180" s="205"/>
      <c r="O180" s="205"/>
      <c r="P180" s="218"/>
      <c r="Q180" s="205"/>
    </row>
    <row r="181" spans="10:17" ht="12.75">
      <c r="J181" s="205"/>
      <c r="K181" s="205"/>
      <c r="L181" s="205"/>
      <c r="M181" s="205"/>
      <c r="N181" s="205"/>
      <c r="O181" s="205"/>
      <c r="P181" s="218"/>
      <c r="Q181" s="205"/>
    </row>
    <row r="182" spans="10:17" ht="12.75">
      <c r="J182" s="205"/>
      <c r="K182" s="205"/>
      <c r="L182" s="205"/>
      <c r="M182" s="205"/>
      <c r="N182" s="205"/>
      <c r="O182" s="205"/>
      <c r="P182" s="218"/>
      <c r="Q182" s="205"/>
    </row>
    <row r="183" spans="10:17" ht="12.75">
      <c r="J183" s="205"/>
      <c r="K183" s="205"/>
      <c r="L183" s="205"/>
      <c r="M183" s="205"/>
      <c r="N183" s="205"/>
      <c r="O183" s="205"/>
      <c r="P183" s="218"/>
      <c r="Q183" s="205"/>
    </row>
    <row r="184" spans="10:17" ht="12.75">
      <c r="J184" s="205"/>
      <c r="K184" s="205"/>
      <c r="L184" s="205"/>
      <c r="M184" s="205"/>
      <c r="N184" s="205"/>
      <c r="O184" s="205"/>
      <c r="P184" s="218"/>
      <c r="Q184" s="205"/>
    </row>
    <row r="185" spans="10:17" ht="12.75">
      <c r="J185" s="205"/>
      <c r="K185" s="205"/>
      <c r="L185" s="205"/>
      <c r="M185" s="205"/>
      <c r="N185" s="205"/>
      <c r="O185" s="205"/>
      <c r="P185" s="218"/>
      <c r="Q185" s="205"/>
    </row>
    <row r="186" spans="10:17" ht="12.75">
      <c r="J186" s="205"/>
      <c r="K186" s="205"/>
      <c r="L186" s="205"/>
      <c r="M186" s="205"/>
      <c r="N186" s="205"/>
      <c r="O186" s="205"/>
      <c r="P186" s="218"/>
      <c r="Q186" s="205"/>
    </row>
    <row r="187" spans="10:17" ht="12.75">
      <c r="J187" s="205"/>
      <c r="K187" s="205"/>
      <c r="L187" s="205"/>
      <c r="M187" s="205"/>
      <c r="N187" s="205"/>
      <c r="O187" s="205"/>
      <c r="P187" s="218"/>
      <c r="Q187" s="205"/>
    </row>
    <row r="188" spans="10:17" ht="12.75">
      <c r="J188" s="205"/>
      <c r="K188" s="205"/>
      <c r="L188" s="205"/>
      <c r="M188" s="205"/>
      <c r="N188" s="205"/>
      <c r="O188" s="205"/>
      <c r="P188" s="218"/>
      <c r="Q188" s="205"/>
    </row>
    <row r="189" spans="10:17" ht="12.75">
      <c r="J189" s="205"/>
      <c r="K189" s="205"/>
      <c r="L189" s="205"/>
      <c r="M189" s="205"/>
      <c r="N189" s="205"/>
      <c r="O189" s="205"/>
      <c r="P189" s="218"/>
      <c r="Q189" s="205"/>
    </row>
    <row r="190" spans="10:17" ht="12.75">
      <c r="J190" s="205"/>
      <c r="K190" s="205"/>
      <c r="L190" s="205"/>
      <c r="M190" s="205"/>
      <c r="N190" s="205"/>
      <c r="O190" s="205"/>
      <c r="P190" s="218"/>
      <c r="Q190" s="205"/>
    </row>
    <row r="191" spans="10:17" ht="12.75">
      <c r="J191" s="205"/>
      <c r="K191" s="205"/>
      <c r="L191" s="205"/>
      <c r="M191" s="205"/>
      <c r="N191" s="205"/>
      <c r="O191" s="205"/>
      <c r="P191" s="218"/>
      <c r="Q191" s="205"/>
    </row>
    <row r="192" spans="10:17" ht="12.75">
      <c r="J192" s="205"/>
      <c r="K192" s="205"/>
      <c r="L192" s="205"/>
      <c r="M192" s="205"/>
      <c r="N192" s="205"/>
      <c r="O192" s="205"/>
      <c r="P192" s="218"/>
      <c r="Q192" s="205"/>
    </row>
    <row r="193" spans="10:17" ht="12.75">
      <c r="J193" s="205"/>
      <c r="K193" s="205"/>
      <c r="L193" s="205"/>
      <c r="M193" s="205"/>
      <c r="N193" s="205"/>
      <c r="O193" s="205"/>
      <c r="P193" s="218"/>
      <c r="Q193" s="205"/>
    </row>
    <row r="194" spans="10:17" ht="12.75">
      <c r="J194" s="205"/>
      <c r="K194" s="205"/>
      <c r="L194" s="205"/>
      <c r="M194" s="205"/>
      <c r="N194" s="205"/>
      <c r="O194" s="205"/>
      <c r="P194" s="218"/>
      <c r="Q194" s="205"/>
    </row>
    <row r="195" spans="10:17" ht="12.75">
      <c r="J195" s="205"/>
      <c r="K195" s="205"/>
      <c r="L195" s="205"/>
      <c r="M195" s="205"/>
      <c r="N195" s="205"/>
      <c r="O195" s="205"/>
      <c r="P195" s="218"/>
      <c r="Q195" s="205"/>
    </row>
    <row r="196" spans="10:17" ht="12.75">
      <c r="J196" s="205"/>
      <c r="K196" s="205"/>
      <c r="L196" s="205"/>
      <c r="M196" s="205"/>
      <c r="N196" s="205"/>
      <c r="O196" s="205"/>
      <c r="P196" s="218"/>
      <c r="Q196" s="205"/>
    </row>
    <row r="197" spans="10:17" ht="12.75">
      <c r="J197" s="205"/>
      <c r="K197" s="205"/>
      <c r="L197" s="205"/>
      <c r="M197" s="205"/>
      <c r="N197" s="205"/>
      <c r="O197" s="205"/>
      <c r="P197" s="218"/>
      <c r="Q197" s="205"/>
    </row>
    <row r="198" spans="10:17" ht="12.75">
      <c r="J198" s="205"/>
      <c r="K198" s="205"/>
      <c r="L198" s="205"/>
      <c r="M198" s="205"/>
      <c r="N198" s="205"/>
      <c r="O198" s="205"/>
      <c r="P198" s="218"/>
      <c r="Q198" s="205"/>
    </row>
  </sheetData>
  <mergeCells count="4">
    <mergeCell ref="A166:B166"/>
    <mergeCell ref="A58:H58"/>
    <mergeCell ref="A114:H114"/>
    <mergeCell ref="A164:H164"/>
  </mergeCells>
  <printOptions horizontalCentered="1"/>
  <pageMargins left="0.25" right="0.25" top="0.68" bottom="0.57" header="0.5" footer="0.24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64"/>
  <sheetViews>
    <sheetView workbookViewId="0" topLeftCell="I1">
      <selection activeCell="AA4" sqref="AA4"/>
    </sheetView>
  </sheetViews>
  <sheetFormatPr defaultColWidth="9.140625" defaultRowHeight="12.75"/>
  <cols>
    <col min="1" max="1" width="2.57421875" style="203" customWidth="1"/>
    <col min="2" max="2" width="33.7109375" style="203" customWidth="1"/>
    <col min="3" max="9" width="6.7109375" style="203" customWidth="1"/>
    <col min="10" max="10" width="3.421875" style="203" customWidth="1"/>
    <col min="11" max="14" width="9.140625" style="203" customWidth="1"/>
    <col min="15" max="15" width="11.7109375" style="203" customWidth="1"/>
    <col min="16" max="30" width="9.140625" style="203" customWidth="1"/>
    <col min="31" max="31" width="2.8515625" style="203" customWidth="1"/>
    <col min="32" max="16384" width="9.140625" style="203" customWidth="1"/>
  </cols>
  <sheetData>
    <row r="1" spans="1:30" ht="18">
      <c r="A1" s="202" t="s">
        <v>16</v>
      </c>
      <c r="B1" s="107"/>
      <c r="C1" s="107"/>
      <c r="D1" s="107"/>
      <c r="E1" s="107"/>
      <c r="F1" s="107"/>
      <c r="G1" s="107"/>
      <c r="H1" s="107"/>
      <c r="I1" s="108"/>
      <c r="J1" s="109"/>
      <c r="K1" s="289" t="s">
        <v>266</v>
      </c>
      <c r="L1" s="289"/>
      <c r="M1" s="289"/>
      <c r="N1" s="289"/>
      <c r="O1" s="289"/>
      <c r="P1" s="289"/>
      <c r="Q1" s="289"/>
      <c r="R1" s="289"/>
      <c r="S1" s="289"/>
      <c r="T1" s="289"/>
      <c r="U1" s="289" t="s">
        <v>266</v>
      </c>
      <c r="V1" s="289"/>
      <c r="W1" s="289"/>
      <c r="X1" s="289"/>
      <c r="Y1" s="289"/>
      <c r="Z1" s="289"/>
      <c r="AA1" s="289"/>
      <c r="AB1" s="289"/>
      <c r="AC1" s="289"/>
      <c r="AD1" s="289"/>
    </row>
    <row r="2" spans="1:30" ht="18.75">
      <c r="A2" s="204" t="s">
        <v>17</v>
      </c>
      <c r="B2" s="113"/>
      <c r="C2" s="113"/>
      <c r="D2" s="113"/>
      <c r="E2" s="113"/>
      <c r="F2" s="113"/>
      <c r="G2" s="113"/>
      <c r="H2" s="113"/>
      <c r="I2" s="114"/>
      <c r="J2" s="109"/>
      <c r="K2" s="290" t="s">
        <v>267</v>
      </c>
      <c r="L2" s="290"/>
      <c r="M2" s="290"/>
      <c r="N2" s="290"/>
      <c r="O2" s="290"/>
      <c r="P2" s="290"/>
      <c r="Q2" s="290"/>
      <c r="R2" s="290"/>
      <c r="S2" s="290"/>
      <c r="T2" s="290"/>
      <c r="U2" s="290" t="s">
        <v>273</v>
      </c>
      <c r="V2" s="290"/>
      <c r="W2" s="290"/>
      <c r="X2" s="290"/>
      <c r="Y2" s="290"/>
      <c r="Z2" s="290"/>
      <c r="AA2" s="290"/>
      <c r="AB2" s="290"/>
      <c r="AC2" s="290"/>
      <c r="AD2" s="290"/>
    </row>
    <row r="3" spans="1:10" ht="12.75">
      <c r="A3" s="204" t="s">
        <v>135</v>
      </c>
      <c r="B3" s="113"/>
      <c r="C3" s="113"/>
      <c r="D3" s="113"/>
      <c r="E3" s="113"/>
      <c r="F3" s="113"/>
      <c r="G3" s="113"/>
      <c r="H3" s="113"/>
      <c r="I3" s="114"/>
      <c r="J3" s="109"/>
    </row>
    <row r="4" spans="1:10" ht="12.75">
      <c r="A4" s="206" t="s">
        <v>8</v>
      </c>
      <c r="B4" s="119"/>
      <c r="C4" s="119"/>
      <c r="D4" s="119"/>
      <c r="E4" s="119"/>
      <c r="F4" s="119"/>
      <c r="G4" s="119"/>
      <c r="H4" s="119"/>
      <c r="I4" s="120"/>
      <c r="J4" s="109"/>
    </row>
    <row r="5" spans="1:10" ht="4.5" customHeight="1">
      <c r="A5" s="207"/>
      <c r="B5" s="114"/>
      <c r="C5" s="208"/>
      <c r="D5" s="107"/>
      <c r="E5" s="107"/>
      <c r="F5" s="107"/>
      <c r="G5" s="107"/>
      <c r="H5" s="107"/>
      <c r="I5" s="108"/>
      <c r="J5" s="109"/>
    </row>
    <row r="6" spans="1:10" ht="14.25" customHeight="1">
      <c r="A6" s="209"/>
      <c r="B6" s="210"/>
      <c r="C6" s="211" t="s">
        <v>94</v>
      </c>
      <c r="D6" s="212" t="s">
        <v>95</v>
      </c>
      <c r="E6" s="212" t="s">
        <v>96</v>
      </c>
      <c r="F6" s="212" t="s">
        <v>97</v>
      </c>
      <c r="G6" s="212" t="s">
        <v>98</v>
      </c>
      <c r="H6" s="212"/>
      <c r="I6" s="213" t="s">
        <v>38</v>
      </c>
      <c r="J6" s="109"/>
    </row>
    <row r="7" spans="1:10" ht="12.75">
      <c r="A7" s="214"/>
      <c r="B7" s="119" t="s">
        <v>136</v>
      </c>
      <c r="C7" s="215">
        <v>124</v>
      </c>
      <c r="D7" s="216">
        <v>88</v>
      </c>
      <c r="E7" s="216">
        <v>86</v>
      </c>
      <c r="F7" s="216">
        <v>20</v>
      </c>
      <c r="G7" s="216">
        <v>49</v>
      </c>
      <c r="H7" s="216"/>
      <c r="I7" s="217">
        <v>367</v>
      </c>
      <c r="J7" s="109"/>
    </row>
    <row r="8" spans="1:10" ht="12.75">
      <c r="A8" s="208" t="s">
        <v>137</v>
      </c>
      <c r="B8" s="108" t="s">
        <v>138</v>
      </c>
      <c r="C8" s="107"/>
      <c r="D8" s="107"/>
      <c r="E8" s="107"/>
      <c r="F8" s="107"/>
      <c r="G8" s="107"/>
      <c r="H8" s="107"/>
      <c r="I8" s="108"/>
      <c r="J8" s="109"/>
    </row>
    <row r="9" spans="1:10" ht="12.75">
      <c r="A9" s="219"/>
      <c r="B9" s="114" t="s">
        <v>139</v>
      </c>
      <c r="C9" s="220">
        <v>0.8145161290322581</v>
      </c>
      <c r="D9" s="220">
        <v>0.8977272727272727</v>
      </c>
      <c r="E9" s="220">
        <v>0.8433734939759037</v>
      </c>
      <c r="F9" s="220">
        <v>0.95</v>
      </c>
      <c r="G9" s="220">
        <v>0.8571428571428571</v>
      </c>
      <c r="H9" s="220"/>
      <c r="I9" s="221">
        <v>0.8543956043956044</v>
      </c>
      <c r="J9" s="109"/>
    </row>
    <row r="10" spans="1:10" ht="12.75">
      <c r="A10" s="219"/>
      <c r="B10" s="114" t="s">
        <v>140</v>
      </c>
      <c r="C10" s="220">
        <v>0.07258064516129033</v>
      </c>
      <c r="D10" s="220">
        <v>0.03409090909090909</v>
      </c>
      <c r="E10" s="220">
        <v>0.0963855421686747</v>
      </c>
      <c r="F10" s="220">
        <v>0</v>
      </c>
      <c r="G10" s="220">
        <v>0.14285714285714285</v>
      </c>
      <c r="H10" s="220"/>
      <c r="I10" s="221">
        <v>0.07417582417582418</v>
      </c>
      <c r="J10" s="109"/>
    </row>
    <row r="11" spans="1:10" ht="12.75">
      <c r="A11" s="219"/>
      <c r="B11" s="114" t="s">
        <v>141</v>
      </c>
      <c r="C11" s="220">
        <v>0.04838709677419355</v>
      </c>
      <c r="D11" s="220">
        <v>0.022727272727272728</v>
      </c>
      <c r="E11" s="220">
        <v>0.012048192771084338</v>
      </c>
      <c r="F11" s="220">
        <v>0.05</v>
      </c>
      <c r="G11" s="220">
        <v>0</v>
      </c>
      <c r="H11" s="220"/>
      <c r="I11" s="221">
        <v>0.027472527472527472</v>
      </c>
      <c r="J11" s="109"/>
    </row>
    <row r="12" spans="1:10" ht="12.75">
      <c r="A12" s="219"/>
      <c r="B12" s="114" t="s">
        <v>142</v>
      </c>
      <c r="C12" s="220">
        <v>0.06451612903225806</v>
      </c>
      <c r="D12" s="220">
        <v>0.045454545454545456</v>
      </c>
      <c r="E12" s="220">
        <v>0.04819277108433735</v>
      </c>
      <c r="F12" s="220">
        <v>0</v>
      </c>
      <c r="G12" s="220">
        <v>0</v>
      </c>
      <c r="H12" s="220"/>
      <c r="I12" s="221">
        <v>0.04395604395604396</v>
      </c>
      <c r="J12" s="109"/>
    </row>
    <row r="13" spans="1:10" ht="12.75">
      <c r="A13" s="214"/>
      <c r="B13" s="222" t="s">
        <v>143</v>
      </c>
      <c r="C13" s="223">
        <v>124</v>
      </c>
      <c r="D13" s="223">
        <v>88</v>
      </c>
      <c r="E13" s="223">
        <v>83</v>
      </c>
      <c r="F13" s="223">
        <v>20</v>
      </c>
      <c r="G13" s="223">
        <v>49</v>
      </c>
      <c r="H13" s="223"/>
      <c r="I13" s="222">
        <v>364</v>
      </c>
      <c r="J13" s="109"/>
    </row>
    <row r="14" spans="1:10" ht="1.5" customHeight="1">
      <c r="A14" s="224"/>
      <c r="B14" s="225"/>
      <c r="C14" s="113"/>
      <c r="D14" s="113"/>
      <c r="E14" s="113"/>
      <c r="F14" s="113"/>
      <c r="G14" s="113"/>
      <c r="H14" s="113"/>
      <c r="I14" s="114"/>
      <c r="J14" s="109"/>
    </row>
    <row r="15" spans="1:10" ht="15.75" customHeight="1">
      <c r="A15" s="208"/>
      <c r="B15" s="108"/>
      <c r="C15" s="226"/>
      <c r="D15" s="227"/>
      <c r="E15" s="227"/>
      <c r="F15" s="227"/>
      <c r="G15" s="227"/>
      <c r="H15" s="227"/>
      <c r="I15" s="228"/>
      <c r="J15" s="109"/>
    </row>
    <row r="16" spans="1:10" ht="12.75">
      <c r="A16" s="219"/>
      <c r="B16" s="114"/>
      <c r="C16" s="219"/>
      <c r="D16" s="113"/>
      <c r="E16" s="113"/>
      <c r="F16" s="113"/>
      <c r="G16" s="113"/>
      <c r="H16" s="113"/>
      <c r="I16" s="114"/>
      <c r="J16" s="109"/>
    </row>
    <row r="17" spans="1:10" ht="1.5" customHeight="1" hidden="1">
      <c r="A17" s="219"/>
      <c r="B17" s="114" t="s">
        <v>30</v>
      </c>
      <c r="C17" s="219"/>
      <c r="D17" s="113"/>
      <c r="E17" s="113"/>
      <c r="F17" s="113"/>
      <c r="G17" s="113"/>
      <c r="H17" s="113"/>
      <c r="I17" s="114"/>
      <c r="J17" s="109"/>
    </row>
    <row r="18" spans="1:10" ht="0.75" customHeight="1">
      <c r="A18" s="219"/>
      <c r="B18" s="114" t="s">
        <v>30</v>
      </c>
      <c r="C18" s="219"/>
      <c r="D18" s="113"/>
      <c r="E18" s="113"/>
      <c r="F18" s="113"/>
      <c r="G18" s="113"/>
      <c r="H18" s="113"/>
      <c r="I18" s="114"/>
      <c r="J18" s="109"/>
    </row>
    <row r="19" spans="1:10" ht="16.5" customHeight="1">
      <c r="A19" s="214"/>
      <c r="B19" s="120" t="s">
        <v>30</v>
      </c>
      <c r="C19" s="229">
        <v>110</v>
      </c>
      <c r="D19" s="230">
        <v>82</v>
      </c>
      <c r="E19" s="230">
        <v>78</v>
      </c>
      <c r="F19" s="230">
        <v>19</v>
      </c>
      <c r="G19" s="230">
        <v>49</v>
      </c>
      <c r="H19" s="230"/>
      <c r="I19" s="222">
        <v>338</v>
      </c>
      <c r="J19" s="109"/>
    </row>
    <row r="20" spans="1:10" ht="12.75">
      <c r="A20" s="208" t="s">
        <v>268</v>
      </c>
      <c r="B20" s="108" t="s">
        <v>144</v>
      </c>
      <c r="C20" s="107"/>
      <c r="D20" s="107"/>
      <c r="E20" s="107"/>
      <c r="F20" s="107"/>
      <c r="G20" s="107"/>
      <c r="H20" s="107"/>
      <c r="I20" s="108"/>
      <c r="J20" s="109"/>
    </row>
    <row r="21" spans="1:10" ht="12.75">
      <c r="A21" s="219"/>
      <c r="B21" s="114" t="s">
        <v>145</v>
      </c>
      <c r="C21" s="220">
        <v>0.5566037735849056</v>
      </c>
      <c r="D21" s="220">
        <v>0.35443037974683544</v>
      </c>
      <c r="E21" s="220">
        <v>0.7012987012987013</v>
      </c>
      <c r="F21" s="220">
        <v>0.26666666666666666</v>
      </c>
      <c r="G21" s="220">
        <v>0.6666666666666666</v>
      </c>
      <c r="H21" s="220"/>
      <c r="I21" s="221">
        <v>0.5434782608695652</v>
      </c>
      <c r="J21" s="109"/>
    </row>
    <row r="22" spans="1:10" ht="12.75">
      <c r="A22" s="219"/>
      <c r="B22" s="114" t="s">
        <v>146</v>
      </c>
      <c r="C22" s="220">
        <v>0.330188679245283</v>
      </c>
      <c r="D22" s="220">
        <v>0.5569620253164557</v>
      </c>
      <c r="E22" s="220">
        <v>0.22077922077922077</v>
      </c>
      <c r="F22" s="220">
        <v>0.6666666666666666</v>
      </c>
      <c r="G22" s="220">
        <v>0.2222222222222222</v>
      </c>
      <c r="H22" s="220"/>
      <c r="I22" s="221">
        <v>0.36024844720496896</v>
      </c>
      <c r="J22" s="109"/>
    </row>
    <row r="23" spans="1:10" ht="12.75">
      <c r="A23" s="219"/>
      <c r="B23" s="114" t="s">
        <v>147</v>
      </c>
      <c r="C23" s="220">
        <v>0.11320754716981132</v>
      </c>
      <c r="D23" s="220">
        <v>0.08860759493670886</v>
      </c>
      <c r="E23" s="220">
        <v>0.07792207792207792</v>
      </c>
      <c r="F23" s="220">
        <v>0.06666666666666667</v>
      </c>
      <c r="G23" s="220">
        <v>0.1111111111111111</v>
      </c>
      <c r="H23" s="220"/>
      <c r="I23" s="221">
        <v>0.09627329192546584</v>
      </c>
      <c r="J23" s="109"/>
    </row>
    <row r="24" spans="1:10" ht="12.75">
      <c r="A24" s="214"/>
      <c r="B24" s="222" t="s">
        <v>143</v>
      </c>
      <c r="C24" s="223">
        <v>106</v>
      </c>
      <c r="D24" s="223">
        <v>79</v>
      </c>
      <c r="E24" s="223">
        <v>77</v>
      </c>
      <c r="F24" s="223">
        <v>15</v>
      </c>
      <c r="G24" s="231">
        <v>45</v>
      </c>
      <c r="H24" s="231"/>
      <c r="I24" s="232">
        <v>322</v>
      </c>
      <c r="J24" s="109"/>
    </row>
    <row r="25" spans="1:10" ht="12.75">
      <c r="A25" s="219" t="s">
        <v>269</v>
      </c>
      <c r="B25" s="113" t="s">
        <v>148</v>
      </c>
      <c r="C25" s="233"/>
      <c r="D25" s="234"/>
      <c r="E25" s="234"/>
      <c r="F25" s="234"/>
      <c r="G25" s="227"/>
      <c r="H25" s="227"/>
      <c r="I25" s="228"/>
      <c r="J25" s="109"/>
    </row>
    <row r="26" spans="1:10" ht="12.75">
      <c r="A26" s="219"/>
      <c r="B26" s="113" t="s">
        <v>149</v>
      </c>
      <c r="C26" s="235">
        <v>0.03636363636363636</v>
      </c>
      <c r="D26" s="220">
        <v>0.06097560975609756</v>
      </c>
      <c r="E26" s="220">
        <v>0.012987012987012988</v>
      </c>
      <c r="F26" s="220">
        <v>0</v>
      </c>
      <c r="G26" s="220">
        <v>0.04081632653061224</v>
      </c>
      <c r="H26" s="220"/>
      <c r="I26" s="221">
        <v>0.03571428571428571</v>
      </c>
      <c r="J26" s="109"/>
    </row>
    <row r="27" spans="1:10" ht="12.75">
      <c r="A27" s="219"/>
      <c r="B27" s="113" t="s">
        <v>150</v>
      </c>
      <c r="C27" s="235">
        <v>0.38181818181818183</v>
      </c>
      <c r="D27" s="220">
        <v>0.6707317073170732</v>
      </c>
      <c r="E27" s="220">
        <v>0.07792207792207792</v>
      </c>
      <c r="F27" s="220">
        <v>0.5555555555555556</v>
      </c>
      <c r="G27" s="220">
        <v>0</v>
      </c>
      <c r="H27" s="220"/>
      <c r="I27" s="221">
        <v>0.33630952380952384</v>
      </c>
      <c r="J27" s="109"/>
    </row>
    <row r="28" spans="1:10" ht="12.75">
      <c r="A28" s="219"/>
      <c r="B28" s="113" t="s">
        <v>151</v>
      </c>
      <c r="C28" s="235">
        <v>0.07272727272727272</v>
      </c>
      <c r="D28" s="220">
        <v>0.08536585365853659</v>
      </c>
      <c r="E28" s="220">
        <v>0.012987012987012988</v>
      </c>
      <c r="F28" s="220">
        <v>0.3333333333333333</v>
      </c>
      <c r="G28" s="220">
        <v>0</v>
      </c>
      <c r="H28" s="220"/>
      <c r="I28" s="221">
        <v>0.06547619047619048</v>
      </c>
      <c r="J28" s="109"/>
    </row>
    <row r="29" spans="1:10" ht="12.75">
      <c r="A29" s="219"/>
      <c r="B29" s="113" t="s">
        <v>152</v>
      </c>
      <c r="C29" s="235">
        <v>0.06363636363636363</v>
      </c>
      <c r="D29" s="220">
        <v>0.024390243902439025</v>
      </c>
      <c r="E29" s="220">
        <v>0.025974025974025976</v>
      </c>
      <c r="F29" s="220">
        <v>0</v>
      </c>
      <c r="G29" s="220">
        <v>0.061224489795918366</v>
      </c>
      <c r="H29" s="220"/>
      <c r="I29" s="221">
        <v>0.041666666666666664</v>
      </c>
      <c r="J29" s="109"/>
    </row>
    <row r="30" spans="1:10" ht="12.75">
      <c r="A30" s="219"/>
      <c r="B30" s="113" t="s">
        <v>153</v>
      </c>
      <c r="C30" s="235">
        <v>0.11818181818181818</v>
      </c>
      <c r="D30" s="220">
        <v>0.012195121951219513</v>
      </c>
      <c r="E30" s="220">
        <v>0.6493506493506493</v>
      </c>
      <c r="F30" s="220">
        <v>0</v>
      </c>
      <c r="G30" s="220">
        <v>0</v>
      </c>
      <c r="H30" s="220"/>
      <c r="I30" s="221">
        <v>0.19047619047619047</v>
      </c>
      <c r="J30" s="109"/>
    </row>
    <row r="31" spans="1:10" ht="12.75">
      <c r="A31" s="219"/>
      <c r="B31" s="113" t="s">
        <v>154</v>
      </c>
      <c r="C31" s="235">
        <v>0.05454545454545454</v>
      </c>
      <c r="D31" s="220">
        <v>0.06097560975609756</v>
      </c>
      <c r="E31" s="220">
        <v>0.06493506493506493</v>
      </c>
      <c r="F31" s="220">
        <v>0</v>
      </c>
      <c r="G31" s="220">
        <v>0.7959183673469388</v>
      </c>
      <c r="H31" s="220"/>
      <c r="I31" s="221">
        <v>0.1636904761904762</v>
      </c>
      <c r="J31" s="109"/>
    </row>
    <row r="32" spans="1:10" ht="12.75">
      <c r="A32" s="219"/>
      <c r="B32" s="113" t="s">
        <v>155</v>
      </c>
      <c r="C32" s="235">
        <v>0.08181818181818182</v>
      </c>
      <c r="D32" s="220">
        <v>0.06097560975609756</v>
      </c>
      <c r="E32" s="220">
        <v>0.012987012987012988</v>
      </c>
      <c r="F32" s="220">
        <v>0.1111111111111111</v>
      </c>
      <c r="G32" s="220">
        <v>0</v>
      </c>
      <c r="H32" s="220"/>
      <c r="I32" s="221">
        <v>0.050595238095238096</v>
      </c>
      <c r="J32" s="109"/>
    </row>
    <row r="33" spans="1:10" ht="12.75">
      <c r="A33" s="219"/>
      <c r="B33" s="113" t="s">
        <v>156</v>
      </c>
      <c r="C33" s="235">
        <v>0.01818181818181818</v>
      </c>
      <c r="D33" s="220">
        <v>0</v>
      </c>
      <c r="E33" s="220">
        <v>0</v>
      </c>
      <c r="F33" s="220">
        <v>0</v>
      </c>
      <c r="G33" s="220">
        <v>0</v>
      </c>
      <c r="H33" s="220"/>
      <c r="I33" s="221">
        <v>0.005952380952380952</v>
      </c>
      <c r="J33" s="109"/>
    </row>
    <row r="34" spans="1:10" ht="12.75">
      <c r="A34" s="219"/>
      <c r="B34" s="113" t="s">
        <v>157</v>
      </c>
      <c r="C34" s="235">
        <v>0.12727272727272726</v>
      </c>
      <c r="D34" s="220">
        <v>0.012195121951219513</v>
      </c>
      <c r="E34" s="220">
        <v>0.09090909090909091</v>
      </c>
      <c r="F34" s="220">
        <v>0</v>
      </c>
      <c r="G34" s="220">
        <v>0.061224489795918366</v>
      </c>
      <c r="H34" s="220"/>
      <c r="I34" s="221">
        <v>0.0744047619047619</v>
      </c>
      <c r="J34" s="109"/>
    </row>
    <row r="35" spans="1:10" ht="12.75">
      <c r="A35" s="219"/>
      <c r="B35" s="113" t="s">
        <v>147</v>
      </c>
      <c r="C35" s="235">
        <v>0.045454545454545456</v>
      </c>
      <c r="D35" s="220">
        <v>0.012195121951219513</v>
      </c>
      <c r="E35" s="220">
        <v>0.05194805194805195</v>
      </c>
      <c r="F35" s="220">
        <v>0</v>
      </c>
      <c r="G35" s="220">
        <v>0.04081632653061224</v>
      </c>
      <c r="H35" s="220"/>
      <c r="I35" s="221">
        <v>0.03571428571428571</v>
      </c>
      <c r="J35" s="109"/>
    </row>
    <row r="36" spans="1:10" ht="12.75">
      <c r="A36" s="214"/>
      <c r="B36" s="230" t="s">
        <v>143</v>
      </c>
      <c r="C36" s="236">
        <v>110</v>
      </c>
      <c r="D36" s="223">
        <v>82</v>
      </c>
      <c r="E36" s="223">
        <v>77</v>
      </c>
      <c r="F36" s="223">
        <v>18</v>
      </c>
      <c r="G36" s="223">
        <v>49</v>
      </c>
      <c r="H36" s="223"/>
      <c r="I36" s="222">
        <v>336</v>
      </c>
      <c r="J36" s="109"/>
    </row>
    <row r="37" spans="1:10" ht="12.75">
      <c r="A37" s="208" t="s">
        <v>158</v>
      </c>
      <c r="B37" s="107" t="s">
        <v>159</v>
      </c>
      <c r="C37" s="226"/>
      <c r="D37" s="227"/>
      <c r="E37" s="227"/>
      <c r="F37" s="227"/>
      <c r="G37" s="227"/>
      <c r="H37" s="227"/>
      <c r="I37" s="228"/>
      <c r="J37" s="109"/>
    </row>
    <row r="38" spans="1:10" ht="12.75">
      <c r="A38" s="219"/>
      <c r="B38" s="113" t="s">
        <v>160</v>
      </c>
      <c r="C38" s="235">
        <v>0.33636363636363636</v>
      </c>
      <c r="D38" s="220">
        <v>0.3780487804878049</v>
      </c>
      <c r="E38" s="220">
        <v>0.3974358974358974</v>
      </c>
      <c r="F38" s="220">
        <v>0.3684210526315789</v>
      </c>
      <c r="G38" s="220">
        <v>0.3673469387755102</v>
      </c>
      <c r="H38" s="220"/>
      <c r="I38" s="221">
        <v>0.3668639053254438</v>
      </c>
      <c r="J38" s="109"/>
    </row>
    <row r="39" spans="1:10" ht="12.75">
      <c r="A39" s="219"/>
      <c r="B39" s="113" t="s">
        <v>161</v>
      </c>
      <c r="C39" s="235">
        <v>0.36363636363636365</v>
      </c>
      <c r="D39" s="220">
        <v>0.34146341463414637</v>
      </c>
      <c r="E39" s="220">
        <v>0.28205128205128205</v>
      </c>
      <c r="F39" s="220">
        <v>0.3684210526315789</v>
      </c>
      <c r="G39" s="220">
        <v>0.4489795918367347</v>
      </c>
      <c r="H39" s="220"/>
      <c r="I39" s="221">
        <v>0.3520710059171598</v>
      </c>
      <c r="J39" s="109"/>
    </row>
    <row r="40" spans="1:10" ht="12.75">
      <c r="A40" s="219"/>
      <c r="B40" s="113" t="s">
        <v>162</v>
      </c>
      <c r="C40" s="235">
        <v>0.23636363636363636</v>
      </c>
      <c r="D40" s="220">
        <v>0.2073170731707317</v>
      </c>
      <c r="E40" s="220">
        <v>0.2564102564102564</v>
      </c>
      <c r="F40" s="220">
        <v>0.2631578947368421</v>
      </c>
      <c r="G40" s="220">
        <v>0.12244897959183673</v>
      </c>
      <c r="H40" s="220"/>
      <c r="I40" s="221">
        <v>0.21893491124260356</v>
      </c>
      <c r="J40" s="109"/>
    </row>
    <row r="41" spans="1:10" ht="12.75">
      <c r="A41" s="219"/>
      <c r="B41" s="113" t="s">
        <v>163</v>
      </c>
      <c r="C41" s="235">
        <v>0.03636363636363636</v>
      </c>
      <c r="D41" s="220">
        <v>0.012195121951219513</v>
      </c>
      <c r="E41" s="220">
        <v>0.02564102564102564</v>
      </c>
      <c r="F41" s="220">
        <v>0</v>
      </c>
      <c r="G41" s="220">
        <v>0.02040816326530612</v>
      </c>
      <c r="H41" s="220"/>
      <c r="I41" s="221">
        <v>0.023668639053254437</v>
      </c>
      <c r="J41" s="109"/>
    </row>
    <row r="42" spans="1:10" ht="12.75">
      <c r="A42" s="219"/>
      <c r="B42" s="113" t="s">
        <v>164</v>
      </c>
      <c r="C42" s="235">
        <v>0.01818181818181818</v>
      </c>
      <c r="D42" s="220">
        <v>0.036585365853658534</v>
      </c>
      <c r="E42" s="220">
        <v>0.038461538461538464</v>
      </c>
      <c r="F42" s="220">
        <v>0</v>
      </c>
      <c r="G42" s="220">
        <v>0.04081632653061224</v>
      </c>
      <c r="H42" s="220"/>
      <c r="I42" s="221">
        <v>0.029585798816568046</v>
      </c>
      <c r="J42" s="109"/>
    </row>
    <row r="43" spans="1:10" ht="12.75">
      <c r="A43" s="219"/>
      <c r="B43" s="113" t="s">
        <v>165</v>
      </c>
      <c r="C43" s="235">
        <v>0.00909090909090909</v>
      </c>
      <c r="D43" s="220">
        <v>0.024390243902439025</v>
      </c>
      <c r="E43" s="220">
        <v>0</v>
      </c>
      <c r="F43" s="220">
        <v>0</v>
      </c>
      <c r="G43" s="220">
        <v>0</v>
      </c>
      <c r="H43" s="220"/>
      <c r="I43" s="221">
        <v>0.008875739644970414</v>
      </c>
      <c r="J43" s="109"/>
    </row>
    <row r="44" spans="1:10" ht="12.75">
      <c r="A44" s="214"/>
      <c r="B44" s="230" t="s">
        <v>143</v>
      </c>
      <c r="C44" s="236">
        <v>110</v>
      </c>
      <c r="D44" s="223">
        <v>82</v>
      </c>
      <c r="E44" s="223">
        <v>78</v>
      </c>
      <c r="F44" s="223">
        <v>19</v>
      </c>
      <c r="G44" s="223">
        <v>49</v>
      </c>
      <c r="H44" s="223"/>
      <c r="I44" s="222">
        <v>338</v>
      </c>
      <c r="J44" s="109"/>
    </row>
    <row r="45" spans="1:10" ht="12.75">
      <c r="A45" s="208" t="s">
        <v>166</v>
      </c>
      <c r="B45" s="108" t="s">
        <v>167</v>
      </c>
      <c r="C45" s="226"/>
      <c r="D45" s="227"/>
      <c r="E45" s="227"/>
      <c r="F45" s="227"/>
      <c r="G45" s="227"/>
      <c r="H45" s="227"/>
      <c r="I45" s="228"/>
      <c r="J45" s="109"/>
    </row>
    <row r="46" spans="1:10" ht="12.75">
      <c r="A46" s="219"/>
      <c r="B46" s="237" t="s">
        <v>168</v>
      </c>
      <c r="C46" s="235">
        <v>0.38181818181818183</v>
      </c>
      <c r="D46" s="220">
        <v>0.45121951219512196</v>
      </c>
      <c r="E46" s="220">
        <v>0.7435897435897436</v>
      </c>
      <c r="F46" s="220">
        <v>0.47368421052631576</v>
      </c>
      <c r="G46" s="220">
        <v>0.8367346938775511</v>
      </c>
      <c r="H46" s="220"/>
      <c r="I46" s="221">
        <v>0.5532544378698225</v>
      </c>
      <c r="J46" s="109"/>
    </row>
    <row r="47" spans="1:10" ht="12.75">
      <c r="A47" s="219"/>
      <c r="B47" s="114" t="s">
        <v>169</v>
      </c>
      <c r="C47" s="235">
        <v>0.3090909090909091</v>
      </c>
      <c r="D47" s="220">
        <v>0.4268292682926829</v>
      </c>
      <c r="E47" s="220">
        <v>0.15384615384615385</v>
      </c>
      <c r="F47" s="220">
        <v>0.5263157894736842</v>
      </c>
      <c r="G47" s="220">
        <v>0.16326530612244897</v>
      </c>
      <c r="H47" s="220"/>
      <c r="I47" s="221">
        <v>0.29289940828402367</v>
      </c>
      <c r="J47" s="109"/>
    </row>
    <row r="48" spans="1:10" ht="12.75">
      <c r="A48" s="219"/>
      <c r="B48" s="114" t="s">
        <v>170</v>
      </c>
      <c r="C48" s="235">
        <v>0.03636363636363636</v>
      </c>
      <c r="D48" s="220">
        <v>0.012195121951219513</v>
      </c>
      <c r="E48" s="220">
        <v>0.01282051282051282</v>
      </c>
      <c r="F48" s="220">
        <v>0</v>
      </c>
      <c r="G48" s="220">
        <v>0</v>
      </c>
      <c r="H48" s="220"/>
      <c r="I48" s="221">
        <v>0.01775147928994083</v>
      </c>
      <c r="J48" s="109"/>
    </row>
    <row r="49" spans="1:10" ht="12.75">
      <c r="A49" s="219" t="s">
        <v>30</v>
      </c>
      <c r="B49" s="238" t="s">
        <v>171</v>
      </c>
      <c r="C49" s="235">
        <v>0.20909090909090908</v>
      </c>
      <c r="D49" s="220">
        <v>0.06097560975609756</v>
      </c>
      <c r="E49" s="220">
        <v>0.05128205128205128</v>
      </c>
      <c r="F49" s="220">
        <v>0</v>
      </c>
      <c r="G49" s="220">
        <v>0</v>
      </c>
      <c r="H49" s="220"/>
      <c r="I49" s="221">
        <v>0.09467455621301775</v>
      </c>
      <c r="J49" s="239"/>
    </row>
    <row r="50" spans="1:10" ht="12.75">
      <c r="A50" s="219"/>
      <c r="B50" s="114" t="s">
        <v>172</v>
      </c>
      <c r="C50" s="235">
        <v>0.06363636363636363</v>
      </c>
      <c r="D50" s="220">
        <v>0.04878048780487805</v>
      </c>
      <c r="E50" s="220">
        <v>0.038461538461538464</v>
      </c>
      <c r="F50" s="220">
        <v>0</v>
      </c>
      <c r="G50" s="220">
        <v>0</v>
      </c>
      <c r="H50" s="220"/>
      <c r="I50" s="221">
        <v>0.04142011834319527</v>
      </c>
      <c r="J50" s="109"/>
    </row>
    <row r="51" spans="1:10" ht="12.75">
      <c r="A51" s="214"/>
      <c r="B51" s="240" t="s">
        <v>143</v>
      </c>
      <c r="C51" s="241">
        <v>110</v>
      </c>
      <c r="D51" s="242">
        <v>82</v>
      </c>
      <c r="E51" s="242">
        <v>78</v>
      </c>
      <c r="F51" s="242">
        <v>19</v>
      </c>
      <c r="G51" s="242">
        <v>49</v>
      </c>
      <c r="H51" s="242"/>
      <c r="I51" s="243">
        <v>338</v>
      </c>
      <c r="J51" s="244"/>
    </row>
    <row r="52" spans="1:10" ht="12.75">
      <c r="A52" s="208" t="s">
        <v>270</v>
      </c>
      <c r="B52" s="246" t="s">
        <v>173</v>
      </c>
      <c r="C52" s="247"/>
      <c r="D52" s="246"/>
      <c r="E52" s="246"/>
      <c r="F52" s="246"/>
      <c r="G52" s="246"/>
      <c r="H52" s="246"/>
      <c r="I52" s="248"/>
      <c r="J52" s="244"/>
    </row>
    <row r="53" spans="1:10" ht="12.75">
      <c r="A53" s="219"/>
      <c r="B53" s="249" t="s">
        <v>174</v>
      </c>
      <c r="C53" s="235">
        <v>0.3577981651376147</v>
      </c>
      <c r="D53" s="220">
        <v>0.3780487804878049</v>
      </c>
      <c r="E53" s="220">
        <v>0.38461538461538464</v>
      </c>
      <c r="F53" s="220">
        <v>0.5789473684210527</v>
      </c>
      <c r="G53" s="220">
        <v>0.42857142857142855</v>
      </c>
      <c r="H53" s="220"/>
      <c r="I53" s="221">
        <v>0.3916913946587537</v>
      </c>
      <c r="J53" s="244"/>
    </row>
    <row r="54" spans="1:10" ht="12.75">
      <c r="A54" s="219"/>
      <c r="B54" s="249" t="s">
        <v>175</v>
      </c>
      <c r="C54" s="235">
        <v>0.3302752293577982</v>
      </c>
      <c r="D54" s="220">
        <v>0.32926829268292684</v>
      </c>
      <c r="E54" s="220">
        <v>0.38461538461538464</v>
      </c>
      <c r="F54" s="220">
        <v>0.42105263157894735</v>
      </c>
      <c r="G54" s="220">
        <v>0.2653061224489796</v>
      </c>
      <c r="H54" s="220"/>
      <c r="I54" s="221">
        <v>0.33827893175074186</v>
      </c>
      <c r="J54" s="244"/>
    </row>
    <row r="55" spans="1:10" ht="12.75">
      <c r="A55" s="219"/>
      <c r="B55" s="249" t="s">
        <v>176</v>
      </c>
      <c r="C55" s="235">
        <v>0.30275229357798167</v>
      </c>
      <c r="D55" s="220">
        <v>0.2926829268292683</v>
      </c>
      <c r="E55" s="220">
        <v>0.20512820512820512</v>
      </c>
      <c r="F55" s="220">
        <v>0</v>
      </c>
      <c r="G55" s="220">
        <v>0.2653061224489796</v>
      </c>
      <c r="H55" s="220"/>
      <c r="I55" s="221">
        <v>0.2551928783382789</v>
      </c>
      <c r="J55" s="244"/>
    </row>
    <row r="56" spans="1:10" ht="12.75">
      <c r="A56" s="219"/>
      <c r="B56" s="249" t="s">
        <v>177</v>
      </c>
      <c r="C56" s="235">
        <v>0.009174311926605505</v>
      </c>
      <c r="D56" s="220">
        <v>0</v>
      </c>
      <c r="E56" s="220">
        <v>0.02564102564102564</v>
      </c>
      <c r="F56" s="220">
        <v>0</v>
      </c>
      <c r="G56" s="220">
        <v>0.04081632653061224</v>
      </c>
      <c r="H56" s="220"/>
      <c r="I56" s="221">
        <v>0.01483679525222552</v>
      </c>
      <c r="J56" s="244"/>
    </row>
    <row r="57" spans="1:10" ht="12.75">
      <c r="A57" s="251"/>
      <c r="B57" s="252" t="s">
        <v>143</v>
      </c>
      <c r="C57" s="241">
        <v>109</v>
      </c>
      <c r="D57" s="242">
        <v>82</v>
      </c>
      <c r="E57" s="242">
        <v>78</v>
      </c>
      <c r="F57" s="242">
        <v>19</v>
      </c>
      <c r="G57" s="242">
        <v>49</v>
      </c>
      <c r="H57" s="242"/>
      <c r="I57" s="243">
        <v>337</v>
      </c>
      <c r="J57" s="244"/>
    </row>
    <row r="58" spans="1:21" ht="12.75" customHeight="1">
      <c r="A58" s="291"/>
      <c r="B58" s="254"/>
      <c r="C58" s="254"/>
      <c r="D58" s="254"/>
      <c r="E58" s="254"/>
      <c r="F58" s="254"/>
      <c r="G58" s="254"/>
      <c r="H58" s="254"/>
      <c r="I58" s="254"/>
      <c r="J58" s="244"/>
      <c r="K58" s="291"/>
      <c r="U58" s="291"/>
    </row>
    <row r="59" spans="1:10" ht="12.75">
      <c r="A59" s="204" t="s">
        <v>16</v>
      </c>
      <c r="B59" s="113"/>
      <c r="C59" s="234"/>
      <c r="D59" s="234"/>
      <c r="E59" s="234"/>
      <c r="F59" s="234"/>
      <c r="G59" s="234"/>
      <c r="H59" s="234"/>
      <c r="I59" s="114"/>
      <c r="J59" s="109"/>
    </row>
    <row r="60" spans="1:10" ht="12.75">
      <c r="A60" s="204" t="s">
        <v>17</v>
      </c>
      <c r="B60" s="113"/>
      <c r="C60" s="113"/>
      <c r="D60" s="113"/>
      <c r="E60" s="113"/>
      <c r="F60" s="113"/>
      <c r="G60" s="113"/>
      <c r="H60" s="113"/>
      <c r="I60" s="114"/>
      <c r="J60" s="109"/>
    </row>
    <row r="61" spans="1:10" ht="12.75">
      <c r="A61" s="204" t="s">
        <v>135</v>
      </c>
      <c r="B61" s="113"/>
      <c r="C61" s="113"/>
      <c r="D61" s="113"/>
      <c r="E61" s="113"/>
      <c r="F61" s="113"/>
      <c r="G61" s="113"/>
      <c r="H61" s="113"/>
      <c r="I61" s="114"/>
      <c r="J61" s="109"/>
    </row>
    <row r="62" spans="1:10" ht="12.75">
      <c r="A62" s="206" t="s">
        <v>8</v>
      </c>
      <c r="B62" s="119"/>
      <c r="C62" s="119"/>
      <c r="D62" s="119"/>
      <c r="E62" s="119"/>
      <c r="F62" s="119"/>
      <c r="G62" s="119"/>
      <c r="H62" s="119"/>
      <c r="I62" s="120"/>
      <c r="J62" s="109"/>
    </row>
    <row r="63" spans="1:10" ht="4.5" customHeight="1">
      <c r="A63" s="208"/>
      <c r="B63" s="108"/>
      <c r="C63" s="107"/>
      <c r="D63" s="107"/>
      <c r="E63" s="107"/>
      <c r="F63" s="107"/>
      <c r="G63" s="107"/>
      <c r="H63" s="107"/>
      <c r="I63" s="108"/>
      <c r="J63" s="109"/>
    </row>
    <row r="64" spans="1:10" s="259" customFormat="1" ht="12.75" customHeight="1">
      <c r="A64" s="255" t="s">
        <v>178</v>
      </c>
      <c r="B64" s="210"/>
      <c r="C64" s="211" t="s">
        <v>94</v>
      </c>
      <c r="D64" s="212" t="s">
        <v>95</v>
      </c>
      <c r="E64" s="212" t="s">
        <v>96</v>
      </c>
      <c r="F64" s="212" t="s">
        <v>97</v>
      </c>
      <c r="G64" s="212" t="s">
        <v>98</v>
      </c>
      <c r="H64" s="212"/>
      <c r="I64" s="213" t="s">
        <v>38</v>
      </c>
      <c r="J64" s="256"/>
    </row>
    <row r="65" spans="1:10" ht="12.75">
      <c r="A65" s="208" t="s">
        <v>271</v>
      </c>
      <c r="B65" s="248" t="s">
        <v>179</v>
      </c>
      <c r="C65" s="260"/>
      <c r="D65" s="261"/>
      <c r="E65" s="261"/>
      <c r="F65" s="261"/>
      <c r="G65" s="261"/>
      <c r="H65" s="261"/>
      <c r="I65" s="248"/>
      <c r="J65" s="244"/>
    </row>
    <row r="66" spans="1:10" ht="12.75">
      <c r="A66" s="219"/>
      <c r="B66" s="262" t="s">
        <v>180</v>
      </c>
      <c r="C66" s="263"/>
      <c r="D66" s="264"/>
      <c r="E66" s="264"/>
      <c r="F66" s="264"/>
      <c r="G66" s="264"/>
      <c r="H66" s="264"/>
      <c r="I66" s="265"/>
      <c r="J66" s="244"/>
    </row>
    <row r="67" spans="1:10" ht="12.75">
      <c r="A67" s="219"/>
      <c r="B67" s="262" t="s">
        <v>181</v>
      </c>
      <c r="C67" s="235">
        <v>0.08163265306122448</v>
      </c>
      <c r="D67" s="220">
        <v>0.0273972602739726</v>
      </c>
      <c r="E67" s="220">
        <v>0.10606060606060606</v>
      </c>
      <c r="F67" s="220">
        <v>0.05555555555555555</v>
      </c>
      <c r="G67" s="220">
        <v>0</v>
      </c>
      <c r="H67" s="220"/>
      <c r="I67" s="221">
        <v>0.06060606060606061</v>
      </c>
      <c r="J67" s="244"/>
    </row>
    <row r="68" spans="1:10" ht="12.75">
      <c r="A68" s="219"/>
      <c r="B68" s="262" t="s">
        <v>182</v>
      </c>
      <c r="C68" s="235">
        <v>0.11224489795918367</v>
      </c>
      <c r="D68" s="220">
        <v>0.0684931506849315</v>
      </c>
      <c r="E68" s="220">
        <v>0.15151515151515152</v>
      </c>
      <c r="F68" s="220">
        <v>0</v>
      </c>
      <c r="G68" s="220">
        <v>0</v>
      </c>
      <c r="H68" s="220"/>
      <c r="I68" s="221">
        <v>0.08754208754208755</v>
      </c>
      <c r="J68" s="244"/>
    </row>
    <row r="69" spans="1:10" ht="12.75">
      <c r="A69" s="219"/>
      <c r="B69" s="262" t="s">
        <v>183</v>
      </c>
      <c r="C69" s="235">
        <v>0.12244897959183673</v>
      </c>
      <c r="D69" s="220">
        <v>0.1232876712328767</v>
      </c>
      <c r="E69" s="220">
        <v>0.2727272727272727</v>
      </c>
      <c r="F69" s="220">
        <v>0</v>
      </c>
      <c r="G69" s="220">
        <v>0.023809523809523808</v>
      </c>
      <c r="H69" s="220"/>
      <c r="I69" s="221">
        <v>0.13468013468013468</v>
      </c>
      <c r="J69" s="244"/>
    </row>
    <row r="70" spans="1:10" ht="12.75">
      <c r="A70" s="219"/>
      <c r="B70" s="262" t="s">
        <v>184</v>
      </c>
      <c r="C70" s="235">
        <v>0.1326530612244898</v>
      </c>
      <c r="D70" s="220">
        <v>0.0684931506849315</v>
      </c>
      <c r="E70" s="220">
        <v>0.22727272727272727</v>
      </c>
      <c r="F70" s="220">
        <v>0</v>
      </c>
      <c r="G70" s="220">
        <v>0.14285714285714285</v>
      </c>
      <c r="H70" s="220"/>
      <c r="I70" s="221">
        <v>0.13131313131313133</v>
      </c>
      <c r="J70" s="244"/>
    </row>
    <row r="71" spans="1:10" ht="12.75">
      <c r="A71" s="219"/>
      <c r="B71" s="262" t="s">
        <v>185</v>
      </c>
      <c r="C71" s="235">
        <v>0.17346938775510204</v>
      </c>
      <c r="D71" s="220">
        <v>0.0958904109589041</v>
      </c>
      <c r="E71" s="220">
        <v>0.15151515151515152</v>
      </c>
      <c r="F71" s="220">
        <v>0.2222222222222222</v>
      </c>
      <c r="G71" s="220">
        <v>0.19047619047619047</v>
      </c>
      <c r="H71" s="220"/>
      <c r="I71" s="221">
        <v>0.15488215488215487</v>
      </c>
      <c r="J71" s="244"/>
    </row>
    <row r="72" spans="1:10" ht="12.75">
      <c r="A72" s="219"/>
      <c r="B72" s="262" t="s">
        <v>186</v>
      </c>
      <c r="C72" s="235">
        <v>0.12244897959183673</v>
      </c>
      <c r="D72" s="220">
        <v>0.1095890410958904</v>
      </c>
      <c r="E72" s="220">
        <v>0.030303030303030304</v>
      </c>
      <c r="F72" s="220">
        <v>0.05555555555555555</v>
      </c>
      <c r="G72" s="220">
        <v>0.14285714285714285</v>
      </c>
      <c r="H72" s="220"/>
      <c r="I72" s="221">
        <v>0.09764309764309764</v>
      </c>
      <c r="J72" s="244"/>
    </row>
    <row r="73" spans="1:10" ht="12.75">
      <c r="A73" s="219"/>
      <c r="B73" s="262" t="s">
        <v>187</v>
      </c>
      <c r="C73" s="235">
        <v>0.25510204081632654</v>
      </c>
      <c r="D73" s="220">
        <v>0.5068493150684932</v>
      </c>
      <c r="E73" s="220">
        <v>0.06060606060606061</v>
      </c>
      <c r="F73" s="220">
        <v>0.6666666666666666</v>
      </c>
      <c r="G73" s="220">
        <v>0.5</v>
      </c>
      <c r="H73" s="220"/>
      <c r="I73" s="221">
        <v>0.3333333333333333</v>
      </c>
      <c r="J73" s="244"/>
    </row>
    <row r="74" spans="1:10" ht="12.75">
      <c r="A74" s="219"/>
      <c r="B74" s="232" t="s">
        <v>143</v>
      </c>
      <c r="C74" s="267">
        <v>98</v>
      </c>
      <c r="D74" s="266">
        <v>73</v>
      </c>
      <c r="E74" s="266">
        <v>66</v>
      </c>
      <c r="F74" s="266">
        <v>18</v>
      </c>
      <c r="G74" s="266">
        <v>42</v>
      </c>
      <c r="H74" s="266"/>
      <c r="I74" s="232">
        <v>297</v>
      </c>
      <c r="J74" s="244"/>
    </row>
    <row r="75" spans="1:10" ht="12.75">
      <c r="A75" s="219"/>
      <c r="B75" s="232" t="s">
        <v>188</v>
      </c>
      <c r="C75" s="268">
        <v>43582</v>
      </c>
      <c r="D75" s="269">
        <v>49247</v>
      </c>
      <c r="E75" s="269">
        <v>35175</v>
      </c>
      <c r="F75" s="269">
        <v>54417</v>
      </c>
      <c r="G75" s="269">
        <v>54510</v>
      </c>
      <c r="H75" s="269"/>
      <c r="I75" s="270">
        <v>43308</v>
      </c>
      <c r="J75" s="244"/>
    </row>
    <row r="76" spans="1:10" ht="18" customHeight="1">
      <c r="A76" s="219"/>
      <c r="B76" s="262" t="s">
        <v>189</v>
      </c>
      <c r="C76" s="264"/>
      <c r="D76" s="264"/>
      <c r="E76" s="264"/>
      <c r="F76" s="264"/>
      <c r="G76" s="264"/>
      <c r="H76" s="264"/>
      <c r="I76" s="265"/>
      <c r="J76" s="244"/>
    </row>
    <row r="77" spans="1:10" ht="12.75">
      <c r="A77" s="219"/>
      <c r="B77" s="262" t="s">
        <v>190</v>
      </c>
      <c r="C77" s="220">
        <v>0.5</v>
      </c>
      <c r="D77" s="220">
        <v>1</v>
      </c>
      <c r="E77" s="220">
        <v>0.8333333333333334</v>
      </c>
      <c r="F77" s="220" t="s">
        <v>191</v>
      </c>
      <c r="G77" s="220">
        <v>0.16666666666666666</v>
      </c>
      <c r="H77" s="220"/>
      <c r="I77" s="221">
        <v>0.5652173913043478</v>
      </c>
      <c r="J77" s="244"/>
    </row>
    <row r="78" spans="1:10" ht="12.75">
      <c r="A78" s="219"/>
      <c r="B78" s="262" t="s">
        <v>192</v>
      </c>
      <c r="C78" s="220">
        <v>0.125</v>
      </c>
      <c r="D78" s="220">
        <v>0</v>
      </c>
      <c r="E78" s="220" t="s">
        <v>193</v>
      </c>
      <c r="F78" s="220" t="s">
        <v>191</v>
      </c>
      <c r="G78" s="220">
        <v>0</v>
      </c>
      <c r="H78" s="220"/>
      <c r="I78" s="221">
        <v>0.043478260869565216</v>
      </c>
      <c r="J78" s="244"/>
    </row>
    <row r="79" spans="1:10" ht="12.75">
      <c r="A79" s="219"/>
      <c r="B79" s="262" t="s">
        <v>194</v>
      </c>
      <c r="C79" s="220">
        <v>0</v>
      </c>
      <c r="D79" s="220">
        <v>0</v>
      </c>
      <c r="E79" s="220">
        <v>0.16666666666666666</v>
      </c>
      <c r="F79" s="220" t="s">
        <v>191</v>
      </c>
      <c r="G79" s="220">
        <v>0</v>
      </c>
      <c r="H79" s="220"/>
      <c r="I79" s="221">
        <v>0.043478260869565216</v>
      </c>
      <c r="J79" s="244"/>
    </row>
    <row r="80" spans="1:10" ht="12.75">
      <c r="A80" s="219"/>
      <c r="B80" s="262" t="s">
        <v>183</v>
      </c>
      <c r="C80" s="220">
        <v>0.375</v>
      </c>
      <c r="D80" s="220">
        <v>0</v>
      </c>
      <c r="E80" s="220" t="s">
        <v>193</v>
      </c>
      <c r="F80" s="220" t="s">
        <v>191</v>
      </c>
      <c r="G80" s="220">
        <v>0.3333333333333333</v>
      </c>
      <c r="H80" s="220"/>
      <c r="I80" s="221">
        <v>0.21739130434782608</v>
      </c>
      <c r="J80" s="244"/>
    </row>
    <row r="81" spans="1:10" ht="12.75">
      <c r="A81" s="219"/>
      <c r="B81" s="262" t="s">
        <v>195</v>
      </c>
      <c r="C81" s="220">
        <v>0</v>
      </c>
      <c r="D81" s="220">
        <v>0</v>
      </c>
      <c r="E81" s="220" t="s">
        <v>193</v>
      </c>
      <c r="F81" s="220" t="s">
        <v>191</v>
      </c>
      <c r="G81" s="220">
        <v>0.5</v>
      </c>
      <c r="H81" s="220"/>
      <c r="I81" s="221">
        <v>0.13043478260869565</v>
      </c>
      <c r="J81" s="244"/>
    </row>
    <row r="82" spans="1:10" ht="12.75">
      <c r="A82" s="219"/>
      <c r="B82" s="232" t="s">
        <v>143</v>
      </c>
      <c r="C82" s="266">
        <v>8</v>
      </c>
      <c r="D82" s="266">
        <v>3</v>
      </c>
      <c r="E82" s="266">
        <v>6</v>
      </c>
      <c r="F82" s="266">
        <v>0</v>
      </c>
      <c r="G82" s="266">
        <v>6</v>
      </c>
      <c r="H82" s="266"/>
      <c r="I82" s="232">
        <v>23</v>
      </c>
      <c r="J82" s="244"/>
    </row>
    <row r="83" spans="1:10" ht="12.75">
      <c r="A83" s="214"/>
      <c r="B83" s="222" t="s">
        <v>188</v>
      </c>
      <c r="C83" s="272">
        <v>20143</v>
      </c>
      <c r="D83" s="272">
        <v>15000</v>
      </c>
      <c r="E83" s="272">
        <v>13167</v>
      </c>
      <c r="F83" s="272" t="s">
        <v>193</v>
      </c>
      <c r="G83" s="272">
        <v>36857</v>
      </c>
      <c r="H83" s="272"/>
      <c r="I83" s="273">
        <v>22012</v>
      </c>
      <c r="J83" s="244"/>
    </row>
    <row r="84" spans="1:10" ht="12.75">
      <c r="A84" s="276" t="s">
        <v>196</v>
      </c>
      <c r="B84" s="248" t="s">
        <v>197</v>
      </c>
      <c r="C84" s="277"/>
      <c r="D84" s="278"/>
      <c r="E84" s="278"/>
      <c r="F84" s="278"/>
      <c r="G84" s="279"/>
      <c r="H84" s="279"/>
      <c r="I84" s="280"/>
      <c r="J84" s="244"/>
    </row>
    <row r="85" spans="1:10" ht="12.75">
      <c r="A85" s="219"/>
      <c r="B85" s="262" t="s">
        <v>198</v>
      </c>
      <c r="C85" s="235">
        <v>0.13761467889908258</v>
      </c>
      <c r="D85" s="220">
        <v>0.10975609756097561</v>
      </c>
      <c r="E85" s="220">
        <v>0.2597402597402597</v>
      </c>
      <c r="F85" s="220">
        <v>0.10526315789473684</v>
      </c>
      <c r="G85" s="220">
        <v>0.32653061224489793</v>
      </c>
      <c r="H85" s="220"/>
      <c r="I85" s="221">
        <v>0.18452380952380953</v>
      </c>
      <c r="J85" s="244"/>
    </row>
    <row r="86" spans="1:10" ht="12.75">
      <c r="A86" s="219"/>
      <c r="B86" s="262" t="s">
        <v>199</v>
      </c>
      <c r="C86" s="235">
        <v>0.3577981651376147</v>
      </c>
      <c r="D86" s="220">
        <v>0.4268292682926829</v>
      </c>
      <c r="E86" s="220">
        <v>0.35064935064935066</v>
      </c>
      <c r="F86" s="220">
        <v>0.47368421052631576</v>
      </c>
      <c r="G86" s="220">
        <v>0.3877551020408163</v>
      </c>
      <c r="H86" s="220"/>
      <c r="I86" s="221">
        <v>0.38392857142857145</v>
      </c>
      <c r="J86" s="244"/>
    </row>
    <row r="87" spans="1:10" ht="12.75">
      <c r="A87" s="219"/>
      <c r="B87" s="262" t="s">
        <v>200</v>
      </c>
      <c r="C87" s="235">
        <v>0.3761467889908257</v>
      </c>
      <c r="D87" s="220">
        <v>0.3902439024390244</v>
      </c>
      <c r="E87" s="220">
        <v>0.3246753246753247</v>
      </c>
      <c r="F87" s="220">
        <v>0.42105263157894735</v>
      </c>
      <c r="G87" s="220">
        <v>0.2857142857142857</v>
      </c>
      <c r="H87" s="220"/>
      <c r="I87" s="221">
        <v>0.35714285714285715</v>
      </c>
      <c r="J87" s="244"/>
    </row>
    <row r="88" spans="1:10" ht="12.75">
      <c r="A88" s="219"/>
      <c r="B88" s="262" t="s">
        <v>201</v>
      </c>
      <c r="C88" s="235">
        <v>0.09174311926605505</v>
      </c>
      <c r="D88" s="220">
        <v>0.036585365853658534</v>
      </c>
      <c r="E88" s="220">
        <v>0.025974025974025976</v>
      </c>
      <c r="F88" s="220">
        <v>0</v>
      </c>
      <c r="G88" s="220">
        <v>0</v>
      </c>
      <c r="H88" s="220"/>
      <c r="I88" s="221">
        <v>0.044642857142857144</v>
      </c>
      <c r="J88" s="244"/>
    </row>
    <row r="89" spans="1:10" ht="12.75">
      <c r="A89" s="219"/>
      <c r="B89" s="262" t="s">
        <v>202</v>
      </c>
      <c r="C89" s="235">
        <v>0.01834862385321101</v>
      </c>
      <c r="D89" s="220">
        <v>0.024390243902439025</v>
      </c>
      <c r="E89" s="220">
        <v>0.012987012987012988</v>
      </c>
      <c r="F89" s="220">
        <v>0</v>
      </c>
      <c r="G89" s="220">
        <v>0</v>
      </c>
      <c r="H89" s="220"/>
      <c r="I89" s="221">
        <v>0.01488095238095238</v>
      </c>
      <c r="J89" s="244"/>
    </row>
    <row r="90" spans="1:10" ht="12.75">
      <c r="A90" s="219"/>
      <c r="B90" s="262" t="s">
        <v>203</v>
      </c>
      <c r="C90" s="235">
        <v>0.01834862385321101</v>
      </c>
      <c r="D90" s="220">
        <v>0.012195121951219513</v>
      </c>
      <c r="E90" s="220">
        <v>0.025974025974025976</v>
      </c>
      <c r="F90" s="220">
        <v>0</v>
      </c>
      <c r="G90" s="220">
        <v>0</v>
      </c>
      <c r="H90" s="220"/>
      <c r="I90" s="221">
        <v>0.01488095238095238</v>
      </c>
      <c r="J90" s="244"/>
    </row>
    <row r="91" spans="1:10" ht="12.75">
      <c r="A91" s="214"/>
      <c r="B91" s="222" t="s">
        <v>143</v>
      </c>
      <c r="C91" s="229">
        <v>109</v>
      </c>
      <c r="D91" s="230">
        <v>82</v>
      </c>
      <c r="E91" s="230">
        <v>77</v>
      </c>
      <c r="F91" s="230">
        <v>19</v>
      </c>
      <c r="G91" s="230">
        <v>49</v>
      </c>
      <c r="H91" s="230"/>
      <c r="I91" s="222">
        <v>336</v>
      </c>
      <c r="J91" s="244"/>
    </row>
    <row r="92" spans="1:10" ht="12.75">
      <c r="A92" s="208" t="s">
        <v>272</v>
      </c>
      <c r="B92" s="248" t="s">
        <v>204</v>
      </c>
      <c r="C92" s="260"/>
      <c r="D92" s="261"/>
      <c r="E92" s="261"/>
      <c r="F92" s="261"/>
      <c r="G92" s="261"/>
      <c r="H92" s="261"/>
      <c r="I92" s="281"/>
      <c r="J92" s="244"/>
    </row>
    <row r="93" spans="1:10" ht="12.75">
      <c r="A93" s="219"/>
      <c r="B93" s="249" t="s">
        <v>205</v>
      </c>
      <c r="C93" s="235">
        <v>0.09433962264150944</v>
      </c>
      <c r="D93" s="220">
        <v>0.14634146341463414</v>
      </c>
      <c r="E93" s="220">
        <v>0</v>
      </c>
      <c r="F93" s="220">
        <v>0.05263157894736842</v>
      </c>
      <c r="G93" s="220">
        <v>0.125</v>
      </c>
      <c r="H93" s="220"/>
      <c r="I93" s="221">
        <v>0.08734939759036145</v>
      </c>
      <c r="J93" s="244"/>
    </row>
    <row r="94" spans="1:10" ht="12.75">
      <c r="A94" s="219"/>
      <c r="B94" s="249" t="s">
        <v>206</v>
      </c>
      <c r="C94" s="235">
        <v>0.08490566037735849</v>
      </c>
      <c r="D94" s="220">
        <v>0.15853658536585366</v>
      </c>
      <c r="E94" s="220">
        <v>0.025974025974025976</v>
      </c>
      <c r="F94" s="220">
        <v>0.05263157894736842</v>
      </c>
      <c r="G94" s="220">
        <v>0</v>
      </c>
      <c r="H94" s="220"/>
      <c r="I94" s="221">
        <v>0.07530120481927711</v>
      </c>
      <c r="J94" s="244"/>
    </row>
    <row r="95" spans="1:10" ht="12.75">
      <c r="A95" s="219"/>
      <c r="B95" s="249" t="s">
        <v>207</v>
      </c>
      <c r="C95" s="235">
        <v>0.02830188679245283</v>
      </c>
      <c r="D95" s="220">
        <v>0.2926829268292683</v>
      </c>
      <c r="E95" s="220">
        <v>0</v>
      </c>
      <c r="F95" s="220">
        <v>0</v>
      </c>
      <c r="G95" s="220">
        <v>0</v>
      </c>
      <c r="H95" s="220"/>
      <c r="I95" s="221">
        <v>0.08132530120481928</v>
      </c>
      <c r="J95" s="244"/>
    </row>
    <row r="96" spans="1:10" ht="12.75">
      <c r="A96" s="219"/>
      <c r="B96" s="249" t="s">
        <v>208</v>
      </c>
      <c r="C96" s="235">
        <v>0.02830188679245283</v>
      </c>
      <c r="D96" s="220">
        <v>0.23170731707317074</v>
      </c>
      <c r="E96" s="220">
        <v>0</v>
      </c>
      <c r="F96" s="220">
        <v>0.3157894736842105</v>
      </c>
      <c r="G96" s="220">
        <v>0</v>
      </c>
      <c r="H96" s="220"/>
      <c r="I96" s="221">
        <v>0.08433734939759036</v>
      </c>
      <c r="J96" s="244"/>
    </row>
    <row r="97" spans="1:10" ht="12.75">
      <c r="A97" s="219"/>
      <c r="B97" s="249" t="s">
        <v>209</v>
      </c>
      <c r="C97" s="235">
        <v>0.02830188679245283</v>
      </c>
      <c r="D97" s="220">
        <v>0</v>
      </c>
      <c r="E97" s="220">
        <v>0.012987012987012988</v>
      </c>
      <c r="F97" s="220">
        <v>0</v>
      </c>
      <c r="G97" s="220">
        <v>0</v>
      </c>
      <c r="H97" s="220"/>
      <c r="I97" s="221">
        <v>0.012048192771084338</v>
      </c>
      <c r="J97" s="244"/>
    </row>
    <row r="98" spans="1:10" ht="12.75">
      <c r="A98" s="219"/>
      <c r="B98" s="249" t="s">
        <v>210</v>
      </c>
      <c r="C98" s="235">
        <v>0</v>
      </c>
      <c r="D98" s="220">
        <v>0</v>
      </c>
      <c r="E98" s="220">
        <v>0</v>
      </c>
      <c r="F98" s="220">
        <v>0</v>
      </c>
      <c r="G98" s="220">
        <v>0</v>
      </c>
      <c r="H98" s="220"/>
      <c r="I98" s="221">
        <v>0</v>
      </c>
      <c r="J98" s="244"/>
    </row>
    <row r="99" spans="1:10" ht="12.75">
      <c r="A99" s="219"/>
      <c r="B99" s="249" t="s">
        <v>211</v>
      </c>
      <c r="C99" s="235">
        <v>0.018867924528301886</v>
      </c>
      <c r="D99" s="220">
        <v>0</v>
      </c>
      <c r="E99" s="220">
        <v>0</v>
      </c>
      <c r="F99" s="220">
        <v>0.5789473684210527</v>
      </c>
      <c r="G99" s="220">
        <v>0</v>
      </c>
      <c r="H99" s="220"/>
      <c r="I99" s="221">
        <v>0.0391566265060241</v>
      </c>
      <c r="J99" s="244"/>
    </row>
    <row r="100" spans="1:10" ht="12.75">
      <c r="A100" s="219"/>
      <c r="B100" s="249" t="s">
        <v>212</v>
      </c>
      <c r="C100" s="235">
        <v>0.08490566037735849</v>
      </c>
      <c r="D100" s="220">
        <v>0</v>
      </c>
      <c r="E100" s="220">
        <v>0</v>
      </c>
      <c r="F100" s="220">
        <v>0</v>
      </c>
      <c r="G100" s="220">
        <v>0</v>
      </c>
      <c r="H100" s="220"/>
      <c r="I100" s="221">
        <v>0.02710843373493976</v>
      </c>
      <c r="J100" s="244"/>
    </row>
    <row r="101" spans="1:10" ht="12.75">
      <c r="A101" s="219"/>
      <c r="B101" s="249" t="s">
        <v>213</v>
      </c>
      <c r="C101" s="235">
        <v>0.03773584905660377</v>
      </c>
      <c r="D101" s="220">
        <v>0</v>
      </c>
      <c r="E101" s="220">
        <v>0</v>
      </c>
      <c r="F101" s="220">
        <v>0</v>
      </c>
      <c r="G101" s="220">
        <v>0</v>
      </c>
      <c r="H101" s="220"/>
      <c r="I101" s="221">
        <v>0.012048192771084338</v>
      </c>
      <c r="J101" s="244"/>
    </row>
    <row r="102" spans="1:10" ht="12.75">
      <c r="A102" s="219"/>
      <c r="B102" s="249" t="s">
        <v>214</v>
      </c>
      <c r="C102" s="235">
        <v>0.018867924528301886</v>
      </c>
      <c r="D102" s="220">
        <v>0</v>
      </c>
      <c r="E102" s="220">
        <v>0</v>
      </c>
      <c r="F102" s="220">
        <v>0</v>
      </c>
      <c r="G102" s="220">
        <v>0</v>
      </c>
      <c r="H102" s="220"/>
      <c r="I102" s="221">
        <v>0.006024096385542169</v>
      </c>
      <c r="J102" s="244"/>
    </row>
    <row r="103" spans="1:10" ht="12.75">
      <c r="A103" s="219"/>
      <c r="B103" s="249" t="s">
        <v>215</v>
      </c>
      <c r="C103" s="235">
        <v>0.009433962264150943</v>
      </c>
      <c r="D103" s="220">
        <v>0</v>
      </c>
      <c r="E103" s="220">
        <v>0</v>
      </c>
      <c r="F103" s="220">
        <v>0</v>
      </c>
      <c r="G103" s="220">
        <v>0.8333333333333334</v>
      </c>
      <c r="H103" s="220"/>
      <c r="I103" s="221">
        <v>0.12349397590361445</v>
      </c>
      <c r="J103" s="244"/>
    </row>
    <row r="104" spans="1:10" ht="12.75">
      <c r="A104" s="219"/>
      <c r="B104" s="249" t="s">
        <v>216</v>
      </c>
      <c r="C104" s="235">
        <v>0.009433962264150943</v>
      </c>
      <c r="D104" s="220">
        <v>0</v>
      </c>
      <c r="E104" s="220">
        <v>0.1038961038961039</v>
      </c>
      <c r="F104" s="220">
        <v>0</v>
      </c>
      <c r="G104" s="220">
        <v>0</v>
      </c>
      <c r="H104" s="220"/>
      <c r="I104" s="221">
        <v>0.02710843373493976</v>
      </c>
      <c r="J104" s="244"/>
    </row>
    <row r="105" spans="1:10" ht="12.75">
      <c r="A105" s="219"/>
      <c r="B105" s="249" t="s">
        <v>217</v>
      </c>
      <c r="C105" s="235">
        <v>0.02830188679245283</v>
      </c>
      <c r="D105" s="220">
        <v>0</v>
      </c>
      <c r="E105" s="220">
        <v>0.012987012987012988</v>
      </c>
      <c r="F105" s="220">
        <v>0</v>
      </c>
      <c r="G105" s="220">
        <v>0.020833333333333332</v>
      </c>
      <c r="H105" s="220"/>
      <c r="I105" s="221">
        <v>0.015060240963855422</v>
      </c>
      <c r="J105" s="244"/>
    </row>
    <row r="106" spans="1:10" ht="12.75">
      <c r="A106" s="219"/>
      <c r="B106" s="249" t="s">
        <v>218</v>
      </c>
      <c r="C106" s="235">
        <v>0.10377358490566038</v>
      </c>
      <c r="D106" s="220">
        <v>0</v>
      </c>
      <c r="E106" s="220">
        <v>0.1038961038961039</v>
      </c>
      <c r="F106" s="220">
        <v>0</v>
      </c>
      <c r="G106" s="220">
        <v>0</v>
      </c>
      <c r="H106" s="220"/>
      <c r="I106" s="221">
        <v>0.0572289156626506</v>
      </c>
      <c r="J106" s="244"/>
    </row>
    <row r="107" spans="1:10" ht="12.75">
      <c r="A107" s="219"/>
      <c r="B107" s="249" t="s">
        <v>219</v>
      </c>
      <c r="C107" s="235">
        <v>0.018867924528301886</v>
      </c>
      <c r="D107" s="220">
        <v>0</v>
      </c>
      <c r="E107" s="220">
        <v>0</v>
      </c>
      <c r="F107" s="220">
        <v>0</v>
      </c>
      <c r="G107" s="220">
        <v>0</v>
      </c>
      <c r="H107" s="220"/>
      <c r="I107" s="221">
        <v>0.006024096385542169</v>
      </c>
      <c r="J107" s="244"/>
    </row>
    <row r="108" spans="1:10" ht="12.75">
      <c r="A108" s="219"/>
      <c r="B108" s="249" t="s">
        <v>220</v>
      </c>
      <c r="C108" s="235">
        <v>0.009433962264150943</v>
      </c>
      <c r="D108" s="220">
        <v>0</v>
      </c>
      <c r="E108" s="220">
        <v>0</v>
      </c>
      <c r="F108" s="220">
        <v>0</v>
      </c>
      <c r="G108" s="220">
        <v>0</v>
      </c>
      <c r="H108" s="220"/>
      <c r="I108" s="221">
        <v>0.0030120481927710845</v>
      </c>
      <c r="J108" s="244"/>
    </row>
    <row r="109" spans="1:10" ht="12.75">
      <c r="A109" s="219"/>
      <c r="B109" s="249" t="s">
        <v>221</v>
      </c>
      <c r="C109" s="235">
        <v>0</v>
      </c>
      <c r="D109" s="220">
        <v>0</v>
      </c>
      <c r="E109" s="220">
        <v>0.06493506493506493</v>
      </c>
      <c r="F109" s="220">
        <v>0</v>
      </c>
      <c r="G109" s="220">
        <v>0</v>
      </c>
      <c r="H109" s="220"/>
      <c r="I109" s="221">
        <v>0.015060240963855422</v>
      </c>
      <c r="J109" s="244"/>
    </row>
    <row r="110" spans="1:10" ht="12.75">
      <c r="A110" s="219"/>
      <c r="B110" s="249" t="s">
        <v>222</v>
      </c>
      <c r="C110" s="235">
        <v>0</v>
      </c>
      <c r="D110" s="220">
        <v>0</v>
      </c>
      <c r="E110" s="220">
        <v>0.23376623376623376</v>
      </c>
      <c r="F110" s="220">
        <v>0</v>
      </c>
      <c r="G110" s="220">
        <v>0</v>
      </c>
      <c r="H110" s="220"/>
      <c r="I110" s="221">
        <v>0.05421686746987952</v>
      </c>
      <c r="J110" s="244"/>
    </row>
    <row r="111" spans="1:10" ht="12.75">
      <c r="A111" s="219"/>
      <c r="B111" s="249" t="s">
        <v>223</v>
      </c>
      <c r="C111" s="235">
        <v>0</v>
      </c>
      <c r="D111" s="220">
        <v>0.012195121951219513</v>
      </c>
      <c r="E111" s="220">
        <v>0.1038961038961039</v>
      </c>
      <c r="F111" s="220">
        <v>0</v>
      </c>
      <c r="G111" s="220">
        <v>0</v>
      </c>
      <c r="H111" s="220"/>
      <c r="I111" s="221">
        <v>0.02710843373493976</v>
      </c>
      <c r="J111" s="244"/>
    </row>
    <row r="112" spans="1:10" ht="12.75">
      <c r="A112" s="214"/>
      <c r="B112" s="282" t="s">
        <v>224</v>
      </c>
      <c r="C112" s="283"/>
      <c r="D112" s="283"/>
      <c r="E112" s="283"/>
      <c r="F112" s="283"/>
      <c r="G112" s="283"/>
      <c r="H112" s="283"/>
      <c r="I112" s="284"/>
      <c r="J112" s="244"/>
    </row>
    <row r="113" spans="1:10" ht="12.75" customHeight="1">
      <c r="A113" s="291"/>
      <c r="B113" s="254"/>
      <c r="C113" s="254"/>
      <c r="D113" s="254"/>
      <c r="E113" s="254"/>
      <c r="F113" s="254"/>
      <c r="G113" s="254"/>
      <c r="H113" s="254"/>
      <c r="I113" s="254"/>
      <c r="J113" s="244"/>
    </row>
    <row r="114" spans="1:10" ht="12.75">
      <c r="A114" s="202" t="s">
        <v>16</v>
      </c>
      <c r="B114" s="107"/>
      <c r="C114" s="227"/>
      <c r="D114" s="227"/>
      <c r="E114" s="227"/>
      <c r="F114" s="227"/>
      <c r="G114" s="227"/>
      <c r="H114" s="227"/>
      <c r="I114" s="108"/>
      <c r="J114" s="109"/>
    </row>
    <row r="115" spans="1:10" ht="12.75">
      <c r="A115" s="204" t="s">
        <v>17</v>
      </c>
      <c r="B115" s="113"/>
      <c r="C115" s="113"/>
      <c r="D115" s="113"/>
      <c r="E115" s="113"/>
      <c r="F115" s="113"/>
      <c r="G115" s="113"/>
      <c r="H115" s="113"/>
      <c r="I115" s="114"/>
      <c r="J115" s="109"/>
    </row>
    <row r="116" spans="1:10" ht="12.75">
      <c r="A116" s="204" t="s">
        <v>135</v>
      </c>
      <c r="B116" s="113"/>
      <c r="C116" s="113"/>
      <c r="D116" s="113"/>
      <c r="E116" s="113"/>
      <c r="F116" s="113"/>
      <c r="G116" s="113"/>
      <c r="H116" s="113"/>
      <c r="I116" s="114"/>
      <c r="J116" s="109"/>
    </row>
    <row r="117" spans="1:10" ht="12.75">
      <c r="A117" s="206" t="s">
        <v>8</v>
      </c>
      <c r="B117" s="119"/>
      <c r="C117" s="119"/>
      <c r="D117" s="119"/>
      <c r="E117" s="119"/>
      <c r="F117" s="119"/>
      <c r="G117" s="119"/>
      <c r="H117" s="119"/>
      <c r="I117" s="120"/>
      <c r="J117" s="109"/>
    </row>
    <row r="118" spans="1:10" ht="4.5" customHeight="1">
      <c r="A118" s="208"/>
      <c r="B118" s="108"/>
      <c r="C118" s="107"/>
      <c r="D118" s="107"/>
      <c r="E118" s="107"/>
      <c r="F118" s="107"/>
      <c r="G118" s="107"/>
      <c r="H118" s="107"/>
      <c r="I118" s="108"/>
      <c r="J118" s="109"/>
    </row>
    <row r="119" spans="1:10" s="259" customFormat="1" ht="12.75" customHeight="1">
      <c r="A119" s="255" t="s">
        <v>178</v>
      </c>
      <c r="B119" s="210"/>
      <c r="C119" s="211" t="s">
        <v>94</v>
      </c>
      <c r="D119" s="212" t="s">
        <v>95</v>
      </c>
      <c r="E119" s="212" t="s">
        <v>96</v>
      </c>
      <c r="F119" s="212" t="s">
        <v>97</v>
      </c>
      <c r="G119" s="212" t="s">
        <v>98</v>
      </c>
      <c r="H119" s="212"/>
      <c r="I119" s="213" t="s">
        <v>38</v>
      </c>
      <c r="J119" s="256"/>
    </row>
    <row r="120" spans="1:10" ht="12.75">
      <c r="A120" s="219"/>
      <c r="B120" s="249" t="s">
        <v>225</v>
      </c>
      <c r="C120" s="235">
        <v>0.0660377358490566</v>
      </c>
      <c r="D120" s="220">
        <v>0</v>
      </c>
      <c r="E120" s="220">
        <v>0.025974025974025976</v>
      </c>
      <c r="F120" s="220">
        <v>0</v>
      </c>
      <c r="G120" s="220">
        <v>0</v>
      </c>
      <c r="H120" s="220"/>
      <c r="I120" s="221">
        <v>0.02710843373493976</v>
      </c>
      <c r="J120" s="244"/>
    </row>
    <row r="121" spans="1:10" ht="12.75">
      <c r="A121" s="219"/>
      <c r="B121" s="249" t="s">
        <v>226</v>
      </c>
      <c r="C121" s="235">
        <v>0</v>
      </c>
      <c r="D121" s="220">
        <v>0</v>
      </c>
      <c r="E121" s="220">
        <v>0.15584415584415584</v>
      </c>
      <c r="F121" s="220">
        <v>0</v>
      </c>
      <c r="G121" s="220">
        <v>0</v>
      </c>
      <c r="H121" s="220"/>
      <c r="I121" s="221">
        <v>0.03614457831325301</v>
      </c>
      <c r="J121" s="244"/>
    </row>
    <row r="122" spans="1:10" ht="12.75">
      <c r="A122" s="219"/>
      <c r="B122" s="249" t="s">
        <v>227</v>
      </c>
      <c r="C122" s="235">
        <v>0.05660377358490566</v>
      </c>
      <c r="D122" s="220">
        <v>0</v>
      </c>
      <c r="E122" s="220">
        <v>0.07792207792207792</v>
      </c>
      <c r="F122" s="220">
        <v>0</v>
      </c>
      <c r="G122" s="220">
        <v>0.020833333333333332</v>
      </c>
      <c r="H122" s="220"/>
      <c r="I122" s="221">
        <v>0.0391566265060241</v>
      </c>
      <c r="J122" s="244"/>
    </row>
    <row r="123" spans="1:10" ht="12.75">
      <c r="A123" s="219"/>
      <c r="B123" s="249" t="s">
        <v>228</v>
      </c>
      <c r="C123" s="235">
        <v>0</v>
      </c>
      <c r="D123" s="220">
        <v>0</v>
      </c>
      <c r="E123" s="220">
        <v>0</v>
      </c>
      <c r="F123" s="220">
        <v>0</v>
      </c>
      <c r="G123" s="220">
        <v>0</v>
      </c>
      <c r="H123" s="220"/>
      <c r="I123" s="221">
        <v>0</v>
      </c>
      <c r="J123" s="244"/>
    </row>
    <row r="124" spans="1:10" ht="12.75">
      <c r="A124" s="219"/>
      <c r="B124" s="249" t="s">
        <v>229</v>
      </c>
      <c r="C124" s="235">
        <v>0.009433962264150943</v>
      </c>
      <c r="D124" s="220">
        <v>0</v>
      </c>
      <c r="E124" s="220">
        <v>0.012987012987012988</v>
      </c>
      <c r="F124" s="220">
        <v>0</v>
      </c>
      <c r="G124" s="220">
        <v>0</v>
      </c>
      <c r="H124" s="220"/>
      <c r="I124" s="221">
        <v>0.006024096385542169</v>
      </c>
      <c r="J124" s="244"/>
    </row>
    <row r="125" spans="1:10" ht="12.75">
      <c r="A125" s="219"/>
      <c r="B125" s="249" t="s">
        <v>230</v>
      </c>
      <c r="C125" s="235">
        <v>0.009433962264150943</v>
      </c>
      <c r="D125" s="220">
        <v>0</v>
      </c>
      <c r="E125" s="220">
        <v>0.012987012987012988</v>
      </c>
      <c r="F125" s="220">
        <v>0</v>
      </c>
      <c r="G125" s="220">
        <v>0</v>
      </c>
      <c r="H125" s="220"/>
      <c r="I125" s="221">
        <v>0.006024096385542169</v>
      </c>
      <c r="J125" s="244"/>
    </row>
    <row r="126" spans="1:10" ht="12.75">
      <c r="A126" s="219"/>
      <c r="B126" s="249" t="s">
        <v>231</v>
      </c>
      <c r="C126" s="235">
        <v>0.0660377358490566</v>
      </c>
      <c r="D126" s="220">
        <v>0.012195121951219513</v>
      </c>
      <c r="E126" s="220">
        <v>0</v>
      </c>
      <c r="F126" s="220">
        <v>0</v>
      </c>
      <c r="G126" s="220">
        <v>0</v>
      </c>
      <c r="H126" s="220"/>
      <c r="I126" s="221">
        <v>0.024096385542168676</v>
      </c>
      <c r="J126" s="244"/>
    </row>
    <row r="127" spans="1:10" ht="12.75">
      <c r="A127" s="219"/>
      <c r="B127" s="249" t="s">
        <v>232</v>
      </c>
      <c r="C127" s="235">
        <v>0.09433962264150944</v>
      </c>
      <c r="D127" s="220">
        <v>0.08536585365853659</v>
      </c>
      <c r="E127" s="220">
        <v>0.012987012987012988</v>
      </c>
      <c r="F127" s="220">
        <v>0</v>
      </c>
      <c r="G127" s="220">
        <v>0</v>
      </c>
      <c r="H127" s="220"/>
      <c r="I127" s="221">
        <v>0.05421686746987952</v>
      </c>
      <c r="J127" s="244"/>
    </row>
    <row r="128" spans="1:10" ht="12.75">
      <c r="A128" s="219"/>
      <c r="B128" s="249" t="s">
        <v>233</v>
      </c>
      <c r="C128" s="235">
        <v>0.018867924528301886</v>
      </c>
      <c r="D128" s="220">
        <v>0.04878048780487805</v>
      </c>
      <c r="E128" s="220">
        <v>0.025974025974025976</v>
      </c>
      <c r="F128" s="220">
        <v>0</v>
      </c>
      <c r="G128" s="220">
        <v>0</v>
      </c>
      <c r="H128" s="220"/>
      <c r="I128" s="221">
        <v>0.024096385542168676</v>
      </c>
      <c r="J128" s="244"/>
    </row>
    <row r="129" spans="1:10" ht="12.75">
      <c r="A129" s="219"/>
      <c r="B129" s="249" t="s">
        <v>234</v>
      </c>
      <c r="C129" s="235">
        <v>0.009433962264150943</v>
      </c>
      <c r="D129" s="220">
        <v>0</v>
      </c>
      <c r="E129" s="220">
        <v>0</v>
      </c>
      <c r="F129" s="220">
        <v>0</v>
      </c>
      <c r="G129" s="220">
        <v>0</v>
      </c>
      <c r="H129" s="220"/>
      <c r="I129" s="221">
        <v>0.0030120481927710845</v>
      </c>
      <c r="J129" s="244"/>
    </row>
    <row r="130" spans="1:10" ht="12.75">
      <c r="A130" s="219"/>
      <c r="B130" s="249" t="s">
        <v>235</v>
      </c>
      <c r="C130" s="235">
        <v>0.018867924528301886</v>
      </c>
      <c r="D130" s="220">
        <v>0</v>
      </c>
      <c r="E130" s="220">
        <v>0</v>
      </c>
      <c r="F130" s="220">
        <v>0</v>
      </c>
      <c r="G130" s="220">
        <v>0</v>
      </c>
      <c r="H130" s="220"/>
      <c r="I130" s="221">
        <v>0.006024096385542169</v>
      </c>
      <c r="J130" s="244"/>
    </row>
    <row r="131" spans="1:10" ht="12.75">
      <c r="A131" s="219"/>
      <c r="B131" s="249" t="s">
        <v>236</v>
      </c>
      <c r="C131" s="235">
        <v>0.009433962264150943</v>
      </c>
      <c r="D131" s="220">
        <v>0</v>
      </c>
      <c r="E131" s="220">
        <v>0</v>
      </c>
      <c r="F131" s="220">
        <v>0</v>
      </c>
      <c r="G131" s="220">
        <v>0</v>
      </c>
      <c r="H131" s="220"/>
      <c r="I131" s="221">
        <v>0.0030120481927710845</v>
      </c>
      <c r="J131" s="244"/>
    </row>
    <row r="132" spans="1:10" ht="12.75">
      <c r="A132" s="219"/>
      <c r="B132" s="249" t="s">
        <v>237</v>
      </c>
      <c r="C132" s="235">
        <v>0</v>
      </c>
      <c r="D132" s="220">
        <v>0</v>
      </c>
      <c r="E132" s="220">
        <v>0.012987012987012988</v>
      </c>
      <c r="F132" s="220">
        <v>0</v>
      </c>
      <c r="G132" s="220">
        <v>0</v>
      </c>
      <c r="H132" s="220"/>
      <c r="I132" s="221">
        <v>0.0030120481927710845</v>
      </c>
      <c r="J132" s="244"/>
    </row>
    <row r="133" spans="1:10" ht="12.75">
      <c r="A133" s="219"/>
      <c r="B133" s="249" t="s">
        <v>238</v>
      </c>
      <c r="C133" s="235">
        <v>0</v>
      </c>
      <c r="D133" s="220">
        <v>0</v>
      </c>
      <c r="E133" s="220">
        <v>0</v>
      </c>
      <c r="F133" s="220">
        <v>0</v>
      </c>
      <c r="G133" s="220">
        <v>0</v>
      </c>
      <c r="H133" s="220"/>
      <c r="I133" s="221">
        <v>0</v>
      </c>
      <c r="J133" s="244"/>
    </row>
    <row r="134" spans="1:10" ht="12.75">
      <c r="A134" s="219"/>
      <c r="B134" s="249" t="s">
        <v>239</v>
      </c>
      <c r="C134" s="235">
        <v>0.009433962264150943</v>
      </c>
      <c r="D134" s="220">
        <v>0.012195121951219513</v>
      </c>
      <c r="E134" s="220">
        <v>0</v>
      </c>
      <c r="F134" s="220">
        <v>0</v>
      </c>
      <c r="G134" s="220">
        <v>0</v>
      </c>
      <c r="H134" s="220"/>
      <c r="I134" s="221">
        <v>0.006024096385542169</v>
      </c>
      <c r="J134" s="244"/>
    </row>
    <row r="135" spans="1:10" ht="12.75">
      <c r="A135" s="219"/>
      <c r="B135" s="249" t="s">
        <v>240</v>
      </c>
      <c r="C135" s="235">
        <v>0.009433962264150943</v>
      </c>
      <c r="D135" s="220">
        <v>0</v>
      </c>
      <c r="E135" s="220">
        <v>0</v>
      </c>
      <c r="F135" s="220">
        <v>0</v>
      </c>
      <c r="G135" s="220">
        <v>0</v>
      </c>
      <c r="H135" s="220"/>
      <c r="I135" s="221">
        <v>0.0030120481927710845</v>
      </c>
      <c r="J135" s="244"/>
    </row>
    <row r="136" spans="1:10" ht="12.75">
      <c r="A136" s="219"/>
      <c r="B136" s="249" t="s">
        <v>241</v>
      </c>
      <c r="C136" s="235">
        <v>0</v>
      </c>
      <c r="D136" s="220">
        <v>0</v>
      </c>
      <c r="E136" s="220">
        <v>0</v>
      </c>
      <c r="F136" s="220">
        <v>0</v>
      </c>
      <c r="G136" s="220">
        <v>0</v>
      </c>
      <c r="H136" s="220"/>
      <c r="I136" s="221">
        <v>0</v>
      </c>
      <c r="J136" s="285"/>
    </row>
    <row r="137" spans="1:10" ht="12.75">
      <c r="A137" s="219"/>
      <c r="B137" s="249" t="s">
        <v>242</v>
      </c>
      <c r="C137" s="235">
        <v>0</v>
      </c>
      <c r="D137" s="220">
        <v>0</v>
      </c>
      <c r="E137" s="220">
        <v>0</v>
      </c>
      <c r="F137" s="220">
        <v>0</v>
      </c>
      <c r="G137" s="220">
        <v>0</v>
      </c>
      <c r="H137" s="220"/>
      <c r="I137" s="221">
        <v>0</v>
      </c>
      <c r="J137" s="285"/>
    </row>
    <row r="138" spans="1:10" ht="12.75">
      <c r="A138" s="219"/>
      <c r="B138" s="262" t="s">
        <v>243</v>
      </c>
      <c r="C138" s="235">
        <v>0.018867924528301886</v>
      </c>
      <c r="D138" s="220">
        <v>0</v>
      </c>
      <c r="E138" s="220">
        <v>0</v>
      </c>
      <c r="F138" s="220">
        <v>0</v>
      </c>
      <c r="G138" s="220">
        <v>0</v>
      </c>
      <c r="H138" s="220"/>
      <c r="I138" s="221">
        <v>0.006024096385542169</v>
      </c>
      <c r="J138" s="109"/>
    </row>
    <row r="139" spans="1:10" ht="12.75">
      <c r="A139" s="214"/>
      <c r="B139" s="222" t="s">
        <v>143</v>
      </c>
      <c r="C139" s="229">
        <v>106</v>
      </c>
      <c r="D139" s="230">
        <v>82</v>
      </c>
      <c r="E139" s="230">
        <v>77</v>
      </c>
      <c r="F139" s="230">
        <v>19</v>
      </c>
      <c r="G139" s="230">
        <v>48</v>
      </c>
      <c r="H139" s="230"/>
      <c r="I139" s="222">
        <v>332</v>
      </c>
      <c r="J139" s="109"/>
    </row>
    <row r="140" spans="1:10" ht="12.75">
      <c r="A140" s="276" t="s">
        <v>244</v>
      </c>
      <c r="B140" s="248" t="s">
        <v>245</v>
      </c>
      <c r="C140" s="226"/>
      <c r="D140" s="227"/>
      <c r="E140" s="227"/>
      <c r="F140" s="227"/>
      <c r="G140" s="227"/>
      <c r="H140" s="227"/>
      <c r="I140" s="228"/>
      <c r="J140" s="109"/>
    </row>
    <row r="141" spans="1:10" ht="12.75">
      <c r="A141" s="219"/>
      <c r="B141" s="262" t="s">
        <v>246</v>
      </c>
      <c r="C141" s="235">
        <v>0.011764705882352941</v>
      </c>
      <c r="D141" s="220">
        <v>0</v>
      </c>
      <c r="E141" s="220">
        <v>0</v>
      </c>
      <c r="F141" s="220">
        <v>0</v>
      </c>
      <c r="G141" s="220">
        <v>0</v>
      </c>
      <c r="H141" s="220"/>
      <c r="I141" s="221">
        <v>0.003745318352059925</v>
      </c>
      <c r="J141" s="109"/>
    </row>
    <row r="142" spans="1:10" ht="15" customHeight="1">
      <c r="A142" s="219"/>
      <c r="B142" s="262" t="s">
        <v>247</v>
      </c>
      <c r="C142" s="235">
        <v>0</v>
      </c>
      <c r="D142" s="220">
        <v>0</v>
      </c>
      <c r="E142" s="220">
        <v>0.017543859649122806</v>
      </c>
      <c r="F142" s="220">
        <v>0</v>
      </c>
      <c r="G142" s="220">
        <v>0</v>
      </c>
      <c r="H142" s="220"/>
      <c r="I142" s="221">
        <v>0.003745318352059925</v>
      </c>
      <c r="J142" s="109"/>
    </row>
    <row r="143" spans="1:10" ht="12.75">
      <c r="A143" s="219"/>
      <c r="B143" s="262" t="s">
        <v>248</v>
      </c>
      <c r="C143" s="235">
        <v>0.011764705882352941</v>
      </c>
      <c r="D143" s="220">
        <v>0.07042253521126761</v>
      </c>
      <c r="E143" s="220">
        <v>0.017543859649122806</v>
      </c>
      <c r="F143" s="220">
        <v>0</v>
      </c>
      <c r="G143" s="220">
        <v>0</v>
      </c>
      <c r="H143" s="220"/>
      <c r="I143" s="221">
        <v>0.026217228464419477</v>
      </c>
      <c r="J143" s="285"/>
    </row>
    <row r="144" spans="1:9" ht="12.75">
      <c r="A144" s="219"/>
      <c r="B144" s="262" t="s">
        <v>249</v>
      </c>
      <c r="C144" s="235">
        <v>0.023529411764705882</v>
      </c>
      <c r="D144" s="220">
        <v>0.028169014084507043</v>
      </c>
      <c r="E144" s="220">
        <v>0</v>
      </c>
      <c r="F144" s="220">
        <v>0.1875</v>
      </c>
      <c r="G144" s="220">
        <v>0</v>
      </c>
      <c r="H144" s="220"/>
      <c r="I144" s="221">
        <v>0.026217228464419477</v>
      </c>
    </row>
    <row r="145" spans="1:9" ht="12.75">
      <c r="A145" s="219"/>
      <c r="B145" s="262" t="s">
        <v>250</v>
      </c>
      <c r="C145" s="235">
        <v>0.011764705882352941</v>
      </c>
      <c r="D145" s="220">
        <v>0.1267605633802817</v>
      </c>
      <c r="E145" s="220">
        <v>0.017543859649122806</v>
      </c>
      <c r="F145" s="220">
        <v>0.3125</v>
      </c>
      <c r="G145" s="220">
        <v>0</v>
      </c>
      <c r="H145" s="220"/>
      <c r="I145" s="221">
        <v>0.0599250936329588</v>
      </c>
    </row>
    <row r="146" spans="1:9" ht="12.75">
      <c r="A146" s="219"/>
      <c r="B146" s="262" t="s">
        <v>251</v>
      </c>
      <c r="C146" s="235">
        <v>0</v>
      </c>
      <c r="D146" s="220">
        <v>0.014084507042253521</v>
      </c>
      <c r="E146" s="220">
        <v>0</v>
      </c>
      <c r="F146" s="220">
        <v>0</v>
      </c>
      <c r="G146" s="220">
        <v>0</v>
      </c>
      <c r="H146" s="220"/>
      <c r="I146" s="221">
        <v>0.003745318352059925</v>
      </c>
    </row>
    <row r="147" spans="1:9" ht="12.75">
      <c r="A147" s="219"/>
      <c r="B147" s="262" t="s">
        <v>252</v>
      </c>
      <c r="C147" s="235">
        <v>0.07058823529411765</v>
      </c>
      <c r="D147" s="220">
        <v>0.09859154929577464</v>
      </c>
      <c r="E147" s="220">
        <v>0</v>
      </c>
      <c r="F147" s="220">
        <v>0.0625</v>
      </c>
      <c r="G147" s="220">
        <v>0</v>
      </c>
      <c r="H147" s="220"/>
      <c r="I147" s="221">
        <v>0.052434456928838954</v>
      </c>
    </row>
    <row r="148" spans="1:9" ht="12.75">
      <c r="A148" s="219"/>
      <c r="B148" s="262" t="s">
        <v>253</v>
      </c>
      <c r="C148" s="235">
        <v>0.011764705882352941</v>
      </c>
      <c r="D148" s="220">
        <v>0.04225352112676056</v>
      </c>
      <c r="E148" s="220">
        <v>0.017543859649122806</v>
      </c>
      <c r="F148" s="220">
        <v>0</v>
      </c>
      <c r="G148" s="220">
        <v>0</v>
      </c>
      <c r="H148" s="220"/>
      <c r="I148" s="221">
        <v>0.018726591760299626</v>
      </c>
    </row>
    <row r="149" spans="1:9" ht="12.75">
      <c r="A149" s="219"/>
      <c r="B149" s="262" t="s">
        <v>254</v>
      </c>
      <c r="C149" s="235">
        <v>0.011764705882352941</v>
      </c>
      <c r="D149" s="220">
        <v>0.056338028169014086</v>
      </c>
      <c r="E149" s="220">
        <v>0</v>
      </c>
      <c r="F149" s="220">
        <v>0.0625</v>
      </c>
      <c r="G149" s="220">
        <v>0</v>
      </c>
      <c r="H149" s="220"/>
      <c r="I149" s="221">
        <v>0.02247191011235955</v>
      </c>
    </row>
    <row r="150" spans="1:9" ht="12.75">
      <c r="A150" s="219"/>
      <c r="B150" s="262" t="s">
        <v>255</v>
      </c>
      <c r="C150" s="235">
        <v>0.12941176470588237</v>
      </c>
      <c r="D150" s="220">
        <v>0.14084507042253522</v>
      </c>
      <c r="E150" s="220">
        <v>0.017543859649122806</v>
      </c>
      <c r="F150" s="220">
        <v>0</v>
      </c>
      <c r="G150" s="220">
        <v>0</v>
      </c>
      <c r="H150" s="220"/>
      <c r="I150" s="221">
        <v>0.08239700374531835</v>
      </c>
    </row>
    <row r="151" spans="1:9" ht="12.75">
      <c r="A151" s="219"/>
      <c r="B151" s="262" t="s">
        <v>256</v>
      </c>
      <c r="C151" s="235">
        <v>0.011764705882352941</v>
      </c>
      <c r="D151" s="220">
        <v>0.028169014084507043</v>
      </c>
      <c r="E151" s="220">
        <v>0</v>
      </c>
      <c r="F151" s="220">
        <v>0</v>
      </c>
      <c r="G151" s="220">
        <v>0</v>
      </c>
      <c r="H151" s="220"/>
      <c r="I151" s="221">
        <v>0.011235955056179775</v>
      </c>
    </row>
    <row r="152" spans="1:9" ht="12.75">
      <c r="A152" s="219"/>
      <c r="B152" s="262" t="s">
        <v>257</v>
      </c>
      <c r="C152" s="235">
        <v>0.17647058823529413</v>
      </c>
      <c r="D152" s="220">
        <v>0.11267605633802817</v>
      </c>
      <c r="E152" s="220">
        <v>0.017543859649122806</v>
      </c>
      <c r="F152" s="220">
        <v>0.375</v>
      </c>
      <c r="G152" s="220">
        <v>0</v>
      </c>
      <c r="H152" s="220"/>
      <c r="I152" s="221">
        <v>0.11235955056179775</v>
      </c>
    </row>
    <row r="153" spans="1:9" ht="12.75">
      <c r="A153" s="219"/>
      <c r="B153" s="262" t="s">
        <v>258</v>
      </c>
      <c r="C153" s="235">
        <v>0</v>
      </c>
      <c r="D153" s="220">
        <v>0.04225352112676056</v>
      </c>
      <c r="E153" s="220">
        <v>0</v>
      </c>
      <c r="F153" s="220">
        <v>0</v>
      </c>
      <c r="G153" s="220">
        <v>0</v>
      </c>
      <c r="H153" s="220"/>
      <c r="I153" s="221">
        <v>0.011235955056179775</v>
      </c>
    </row>
    <row r="154" spans="1:9" ht="12.75">
      <c r="A154" s="219"/>
      <c r="B154" s="262" t="s">
        <v>259</v>
      </c>
      <c r="C154" s="235">
        <v>0</v>
      </c>
      <c r="D154" s="220">
        <v>0</v>
      </c>
      <c r="E154" s="220">
        <v>0</v>
      </c>
      <c r="F154" s="220">
        <v>0</v>
      </c>
      <c r="G154" s="220">
        <v>0</v>
      </c>
      <c r="H154" s="220"/>
      <c r="I154" s="221">
        <v>0</v>
      </c>
    </row>
    <row r="155" spans="1:9" ht="12.75">
      <c r="A155" s="219"/>
      <c r="B155" s="262" t="s">
        <v>260</v>
      </c>
      <c r="C155" s="235">
        <v>0.18823529411764706</v>
      </c>
      <c r="D155" s="220">
        <v>0.028169014084507043</v>
      </c>
      <c r="E155" s="220">
        <v>0.6666666666666666</v>
      </c>
      <c r="F155" s="220">
        <v>0</v>
      </c>
      <c r="G155" s="220">
        <v>0.07894736842105263</v>
      </c>
      <c r="H155" s="220"/>
      <c r="I155" s="221">
        <v>0.2209737827715356</v>
      </c>
    </row>
    <row r="156" spans="1:9" ht="12.75">
      <c r="A156" s="219"/>
      <c r="B156" s="262" t="s">
        <v>261</v>
      </c>
      <c r="C156" s="235">
        <v>0.17647058823529413</v>
      </c>
      <c r="D156" s="220">
        <v>0.11267605633802817</v>
      </c>
      <c r="E156" s="220">
        <v>0.21052631578947367</v>
      </c>
      <c r="F156" s="220">
        <v>0</v>
      </c>
      <c r="G156" s="220">
        <v>0.9210526315789473</v>
      </c>
      <c r="H156" s="220"/>
      <c r="I156" s="221">
        <v>0.26217228464419473</v>
      </c>
    </row>
    <row r="157" spans="1:9" ht="12.75">
      <c r="A157" s="219"/>
      <c r="B157" s="262" t="s">
        <v>262</v>
      </c>
      <c r="C157" s="235">
        <v>0.03529411764705882</v>
      </c>
      <c r="D157" s="220">
        <v>0.014084507042253521</v>
      </c>
      <c r="E157" s="220">
        <v>0</v>
      </c>
      <c r="F157" s="220">
        <v>0</v>
      </c>
      <c r="G157" s="220">
        <v>0</v>
      </c>
      <c r="H157" s="220"/>
      <c r="I157" s="221">
        <v>0.0149812734082397</v>
      </c>
    </row>
    <row r="158" spans="1:9" ht="12.75">
      <c r="A158" s="219"/>
      <c r="B158" s="262" t="s">
        <v>263</v>
      </c>
      <c r="C158" s="235">
        <v>0.023529411764705882</v>
      </c>
      <c r="D158" s="220">
        <v>0.014084507042253521</v>
      </c>
      <c r="E158" s="220">
        <v>0.017543859649122806</v>
      </c>
      <c r="F158" s="220">
        <v>0</v>
      </c>
      <c r="G158" s="220">
        <v>0</v>
      </c>
      <c r="H158" s="220"/>
      <c r="I158" s="221">
        <v>0.0149812734082397</v>
      </c>
    </row>
    <row r="159" spans="1:9" ht="12.75">
      <c r="A159" s="219"/>
      <c r="B159" s="262" t="s">
        <v>264</v>
      </c>
      <c r="C159" s="235">
        <v>0.07058823529411765</v>
      </c>
      <c r="D159" s="220">
        <v>0.07042253521126761</v>
      </c>
      <c r="E159" s="220">
        <v>0</v>
      </c>
      <c r="F159" s="220">
        <v>0</v>
      </c>
      <c r="G159" s="220">
        <v>0</v>
      </c>
      <c r="H159" s="220"/>
      <c r="I159" s="221">
        <v>0.04119850187265917</v>
      </c>
    </row>
    <row r="160" spans="1:9" ht="12.75">
      <c r="A160" s="219"/>
      <c r="B160" s="262" t="s">
        <v>265</v>
      </c>
      <c r="C160" s="235">
        <v>0.03529411764705882</v>
      </c>
      <c r="D160" s="220">
        <v>0</v>
      </c>
      <c r="E160" s="220">
        <v>0</v>
      </c>
      <c r="F160" s="220">
        <v>0</v>
      </c>
      <c r="G160" s="220">
        <v>0</v>
      </c>
      <c r="H160" s="220"/>
      <c r="I160" s="221">
        <v>0.011235955056179775</v>
      </c>
    </row>
    <row r="161" spans="1:9" ht="12.75">
      <c r="A161" s="214"/>
      <c r="B161" s="222" t="s">
        <v>143</v>
      </c>
      <c r="C161" s="229">
        <v>85</v>
      </c>
      <c r="D161" s="230">
        <v>71</v>
      </c>
      <c r="E161" s="230">
        <v>57</v>
      </c>
      <c r="F161" s="230">
        <v>16</v>
      </c>
      <c r="G161" s="230">
        <v>38</v>
      </c>
      <c r="H161" s="230"/>
      <c r="I161" s="222">
        <v>267</v>
      </c>
    </row>
    <row r="162" spans="1:9" ht="12.75" customHeight="1">
      <c r="A162" s="291"/>
      <c r="B162" s="254"/>
      <c r="C162" s="254"/>
      <c r="D162" s="254"/>
      <c r="E162" s="254"/>
      <c r="F162" s="254"/>
      <c r="G162" s="254"/>
      <c r="H162" s="254"/>
      <c r="I162" s="254"/>
    </row>
    <row r="164" spans="1:2" ht="12.75">
      <c r="A164" s="287">
        <v>38840</v>
      </c>
      <c r="B164" s="287"/>
    </row>
  </sheetData>
  <mergeCells count="5">
    <mergeCell ref="K1:T1"/>
    <mergeCell ref="K2:T2"/>
    <mergeCell ref="A164:B164"/>
    <mergeCell ref="U1:AD1"/>
    <mergeCell ref="U2:AD2"/>
  </mergeCells>
  <printOptions horizontalCentered="1"/>
  <pageMargins left="0.25" right="0.25" top="0.52" bottom="0.23" header="0.5" footer="0.24"/>
  <pageSetup horizontalDpi="300" verticalDpi="300" orientation="portrait" r:id="rId2"/>
  <colBreaks count="1" manualBreakCount="1">
    <brk id="20" max="60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21">
      <selection activeCell="D39" sqref="D39"/>
    </sheetView>
  </sheetViews>
  <sheetFormatPr defaultColWidth="9.140625" defaultRowHeight="12.75"/>
  <cols>
    <col min="1" max="1" width="4.00390625" style="111" customWidth="1"/>
    <col min="2" max="2" width="41.140625" style="111" customWidth="1"/>
    <col min="3" max="8" width="8.8515625" style="111" customWidth="1"/>
    <col min="9" max="9" width="3.421875" style="111" customWidth="1"/>
    <col min="10" max="15" width="6.140625" style="111" customWidth="1"/>
    <col min="16" max="16" width="6.140625" style="176" customWidth="1"/>
    <col min="17" max="16384" width="9.140625" style="111" customWidth="1"/>
  </cols>
  <sheetData>
    <row r="1" spans="1:16" ht="12.75">
      <c r="A1" s="202" t="s">
        <v>16</v>
      </c>
      <c r="B1" s="107"/>
      <c r="C1" s="107"/>
      <c r="D1" s="107"/>
      <c r="E1" s="107"/>
      <c r="F1" s="107"/>
      <c r="G1" s="107"/>
      <c r="H1" s="108"/>
      <c r="I1" s="109"/>
      <c r="J1" s="107"/>
      <c r="K1" s="107"/>
      <c r="L1" s="107"/>
      <c r="M1" s="107"/>
      <c r="N1" s="107"/>
      <c r="O1" s="107"/>
      <c r="P1" s="110"/>
    </row>
    <row r="2" spans="1:16" ht="12.75">
      <c r="A2" s="204" t="s">
        <v>17</v>
      </c>
      <c r="B2" s="113"/>
      <c r="C2" s="113"/>
      <c r="D2" s="113"/>
      <c r="E2" s="113"/>
      <c r="F2" s="113"/>
      <c r="G2" s="113"/>
      <c r="H2" s="114"/>
      <c r="I2" s="109"/>
      <c r="J2" s="115"/>
      <c r="K2" s="115"/>
      <c r="L2" s="115"/>
      <c r="M2" s="115"/>
      <c r="N2" s="113"/>
      <c r="O2" s="113"/>
      <c r="P2" s="116"/>
    </row>
    <row r="3" spans="1:16" ht="12.75">
      <c r="A3" s="204" t="s">
        <v>281</v>
      </c>
      <c r="B3" s="292"/>
      <c r="C3" s="113"/>
      <c r="D3" s="113"/>
      <c r="E3" s="113"/>
      <c r="F3" s="113"/>
      <c r="G3" s="113"/>
      <c r="H3" s="114"/>
      <c r="I3" s="109"/>
      <c r="J3" s="113"/>
      <c r="K3" s="113"/>
      <c r="L3" s="113"/>
      <c r="M3" s="113"/>
      <c r="N3" s="113"/>
      <c r="O3" s="113"/>
      <c r="P3" s="116"/>
    </row>
    <row r="4" spans="1:16" ht="12.75">
      <c r="A4" s="293" t="s">
        <v>10</v>
      </c>
      <c r="B4" s="294"/>
      <c r="C4" s="119"/>
      <c r="D4" s="119"/>
      <c r="E4" s="119"/>
      <c r="F4" s="119"/>
      <c r="G4" s="119"/>
      <c r="H4" s="120"/>
      <c r="I4" s="109"/>
      <c r="J4" s="113"/>
      <c r="K4" s="113"/>
      <c r="L4" s="113"/>
      <c r="M4" s="113"/>
      <c r="N4" s="113"/>
      <c r="O4" s="113"/>
      <c r="P4" s="121"/>
    </row>
    <row r="5" spans="1:16" ht="4.5" customHeight="1">
      <c r="A5" s="207"/>
      <c r="B5" s="114"/>
      <c r="C5" s="208"/>
      <c r="D5" s="107"/>
      <c r="E5" s="107"/>
      <c r="F5" s="107"/>
      <c r="G5" s="107"/>
      <c r="H5" s="108"/>
      <c r="I5" s="109"/>
      <c r="J5" s="113"/>
      <c r="K5" s="113"/>
      <c r="L5" s="113"/>
      <c r="M5" s="113"/>
      <c r="N5" s="113"/>
      <c r="O5" s="113"/>
      <c r="P5" s="126"/>
    </row>
    <row r="6" spans="1:16" ht="14.25" customHeight="1">
      <c r="A6" s="209" t="s">
        <v>93</v>
      </c>
      <c r="B6" s="210"/>
      <c r="C6" s="211" t="s">
        <v>94</v>
      </c>
      <c r="D6" s="212" t="s">
        <v>95</v>
      </c>
      <c r="E6" s="212" t="s">
        <v>96</v>
      </c>
      <c r="F6" s="212" t="s">
        <v>97</v>
      </c>
      <c r="G6" s="212" t="s">
        <v>282</v>
      </c>
      <c r="H6" s="213" t="s">
        <v>38</v>
      </c>
      <c r="I6" s="109"/>
      <c r="J6" s="130"/>
      <c r="K6" s="130"/>
      <c r="L6" s="130"/>
      <c r="M6" s="130"/>
      <c r="N6" s="130"/>
      <c r="O6" s="130"/>
      <c r="P6" s="131"/>
    </row>
    <row r="7" spans="1:16" ht="12.75">
      <c r="A7" s="295"/>
      <c r="B7" s="296" t="s">
        <v>136</v>
      </c>
      <c r="C7" s="215">
        <v>124</v>
      </c>
      <c r="D7" s="216">
        <v>88</v>
      </c>
      <c r="E7" s="216">
        <v>86</v>
      </c>
      <c r="F7" s="216">
        <v>20</v>
      </c>
      <c r="G7" s="216">
        <v>49</v>
      </c>
      <c r="H7" s="217">
        <v>367</v>
      </c>
      <c r="I7" s="109"/>
      <c r="J7" s="113"/>
      <c r="K7" s="113"/>
      <c r="L7" s="113"/>
      <c r="M7" s="113"/>
      <c r="N7" s="113"/>
      <c r="O7" s="113"/>
      <c r="P7" s="113"/>
    </row>
    <row r="8" spans="1:16" ht="12.75">
      <c r="A8" s="297" t="str">
        <f>"10.          "</f>
        <v>10.          </v>
      </c>
      <c r="B8" s="298" t="s">
        <v>283</v>
      </c>
      <c r="C8" s="107"/>
      <c r="D8" s="107"/>
      <c r="E8" s="107"/>
      <c r="F8" s="107"/>
      <c r="G8" s="107"/>
      <c r="H8" s="108"/>
      <c r="I8" s="109"/>
      <c r="J8" s="113"/>
      <c r="K8" s="113"/>
      <c r="L8" s="113"/>
      <c r="M8" s="113"/>
      <c r="N8" s="113"/>
      <c r="O8" s="113"/>
      <c r="P8" s="155"/>
    </row>
    <row r="9" spans="1:16" ht="12.75">
      <c r="A9" s="299"/>
      <c r="B9" s="300" t="s">
        <v>284</v>
      </c>
      <c r="C9" s="220">
        <v>0.2764227642276423</v>
      </c>
      <c r="D9" s="220">
        <v>0.26136363636363635</v>
      </c>
      <c r="E9" s="220">
        <v>0.30120481927710846</v>
      </c>
      <c r="F9" s="220">
        <v>0.1</v>
      </c>
      <c r="G9" s="220">
        <v>0.20408163265306123</v>
      </c>
      <c r="H9" s="221">
        <v>0.25895316804407714</v>
      </c>
      <c r="I9" s="109"/>
      <c r="J9" s="113"/>
      <c r="K9" s="113"/>
      <c r="L9" s="113"/>
      <c r="M9" s="113"/>
      <c r="N9" s="113"/>
      <c r="O9" s="113"/>
      <c r="P9" s="301"/>
    </row>
    <row r="10" spans="1:16" ht="12.75">
      <c r="A10" s="299"/>
      <c r="B10" s="300" t="s">
        <v>285</v>
      </c>
      <c r="C10" s="220">
        <v>0.7235772357723578</v>
      </c>
      <c r="D10" s="220">
        <v>0.7386363636363636</v>
      </c>
      <c r="E10" s="220">
        <v>0.6987951807228916</v>
      </c>
      <c r="F10" s="220">
        <v>0.9</v>
      </c>
      <c r="G10" s="220">
        <v>0.7959183673469388</v>
      </c>
      <c r="H10" s="221">
        <v>0.7410468319559229</v>
      </c>
      <c r="I10" s="109"/>
      <c r="J10" s="113"/>
      <c r="K10" s="113"/>
      <c r="L10" s="113"/>
      <c r="M10" s="113"/>
      <c r="N10" s="113"/>
      <c r="O10" s="113"/>
      <c r="P10" s="301"/>
    </row>
    <row r="11" spans="1:16" ht="12.75">
      <c r="A11" s="299"/>
      <c r="B11" s="302" t="s">
        <v>143</v>
      </c>
      <c r="C11" s="303">
        <v>123</v>
      </c>
      <c r="D11" s="231">
        <v>88</v>
      </c>
      <c r="E11" s="231">
        <v>83</v>
      </c>
      <c r="F11" s="231">
        <v>20</v>
      </c>
      <c r="G11" s="231">
        <v>49</v>
      </c>
      <c r="H11" s="232">
        <v>363</v>
      </c>
      <c r="I11" s="109"/>
      <c r="J11" s="113"/>
      <c r="K11" s="113"/>
      <c r="L11" s="113"/>
      <c r="M11" s="113"/>
      <c r="N11" s="113"/>
      <c r="O11" s="113"/>
      <c r="P11" s="301"/>
    </row>
    <row r="12" spans="1:16" ht="14.25" customHeight="1">
      <c r="A12" s="219"/>
      <c r="B12" s="304" t="s">
        <v>286</v>
      </c>
      <c r="C12" s="305"/>
      <c r="D12" s="305"/>
      <c r="E12" s="305"/>
      <c r="F12" s="305"/>
      <c r="G12" s="305"/>
      <c r="H12" s="304"/>
      <c r="I12" s="109"/>
      <c r="J12" s="305"/>
      <c r="K12" s="305"/>
      <c r="L12" s="305"/>
      <c r="M12" s="305"/>
      <c r="N12" s="305"/>
      <c r="O12" s="305"/>
      <c r="P12" s="306"/>
    </row>
    <row r="13" spans="1:16" ht="11.25" customHeight="1">
      <c r="A13" s="219"/>
      <c r="B13" s="307" t="s">
        <v>287</v>
      </c>
      <c r="C13" s="308">
        <v>0.06060606060606061</v>
      </c>
      <c r="D13" s="309">
        <v>0</v>
      </c>
      <c r="E13" s="309">
        <v>0</v>
      </c>
      <c r="F13" s="309">
        <v>0</v>
      </c>
      <c r="G13" s="309">
        <v>0</v>
      </c>
      <c r="H13" s="310">
        <v>0.021505376344086023</v>
      </c>
      <c r="J13" s="311"/>
      <c r="K13" s="311"/>
      <c r="L13" s="311"/>
      <c r="M13" s="311"/>
      <c r="N13" s="311"/>
      <c r="O13" s="305"/>
      <c r="P13" s="306"/>
    </row>
    <row r="14" spans="1:16" ht="11.25" customHeight="1">
      <c r="A14" s="219"/>
      <c r="B14" s="312" t="s">
        <v>288</v>
      </c>
      <c r="C14" s="308">
        <v>0</v>
      </c>
      <c r="D14" s="309">
        <v>0.13043478260869565</v>
      </c>
      <c r="E14" s="309">
        <v>0.04</v>
      </c>
      <c r="F14" s="309">
        <v>0</v>
      </c>
      <c r="G14" s="309">
        <v>0</v>
      </c>
      <c r="H14" s="310">
        <v>0.043010752688172046</v>
      </c>
      <c r="J14" s="311"/>
      <c r="K14" s="311"/>
      <c r="L14" s="311"/>
      <c r="M14" s="311"/>
      <c r="N14" s="311"/>
      <c r="O14" s="305"/>
      <c r="P14" s="306"/>
    </row>
    <row r="15" spans="1:16" ht="11.25" customHeight="1">
      <c r="A15" s="219"/>
      <c r="B15" s="307" t="s">
        <v>289</v>
      </c>
      <c r="C15" s="308">
        <v>0.36363636363636365</v>
      </c>
      <c r="D15" s="309">
        <v>0.13043478260869565</v>
      </c>
      <c r="E15" s="309">
        <v>0.76</v>
      </c>
      <c r="F15" s="309">
        <v>1</v>
      </c>
      <c r="G15" s="309">
        <v>0.4</v>
      </c>
      <c r="H15" s="310">
        <v>0.43010752688172044</v>
      </c>
      <c r="J15" s="311"/>
      <c r="K15" s="311"/>
      <c r="L15" s="311"/>
      <c r="M15" s="311"/>
      <c r="N15" s="311"/>
      <c r="O15" s="305"/>
      <c r="P15" s="306"/>
    </row>
    <row r="16" spans="1:16" ht="11.25" customHeight="1">
      <c r="A16" s="219"/>
      <c r="B16" s="307" t="s">
        <v>290</v>
      </c>
      <c r="C16" s="308">
        <v>0.36363636363636365</v>
      </c>
      <c r="D16" s="309">
        <v>0.6086956521739131</v>
      </c>
      <c r="E16" s="309">
        <v>0.16</v>
      </c>
      <c r="F16" s="309">
        <v>0</v>
      </c>
      <c r="G16" s="309">
        <v>0.6</v>
      </c>
      <c r="H16" s="310">
        <v>0.3870967741935484</v>
      </c>
      <c r="J16" s="311"/>
      <c r="K16" s="311"/>
      <c r="L16" s="311"/>
      <c r="M16" s="311"/>
      <c r="N16" s="311"/>
      <c r="O16" s="305"/>
      <c r="P16" s="306"/>
    </row>
    <row r="17" spans="1:16" ht="11.25" customHeight="1">
      <c r="A17" s="219"/>
      <c r="B17" s="307" t="s">
        <v>291</v>
      </c>
      <c r="C17" s="308">
        <v>0</v>
      </c>
      <c r="D17" s="309">
        <v>0</v>
      </c>
      <c r="E17" s="309">
        <v>0</v>
      </c>
      <c r="F17" s="309">
        <v>0</v>
      </c>
      <c r="G17" s="309">
        <v>0</v>
      </c>
      <c r="H17" s="310">
        <v>0</v>
      </c>
      <c r="J17" s="311"/>
      <c r="K17" s="311"/>
      <c r="L17" s="311"/>
      <c r="M17" s="311"/>
      <c r="N17" s="311"/>
      <c r="O17" s="305"/>
      <c r="P17" s="306"/>
    </row>
    <row r="18" spans="1:16" ht="11.25" customHeight="1">
      <c r="A18" s="219"/>
      <c r="B18" s="307" t="s">
        <v>292</v>
      </c>
      <c r="C18" s="308">
        <v>0.06060606060606061</v>
      </c>
      <c r="D18" s="309">
        <v>0</v>
      </c>
      <c r="E18" s="309">
        <v>0</v>
      </c>
      <c r="F18" s="309">
        <v>0</v>
      </c>
      <c r="G18" s="309">
        <v>0</v>
      </c>
      <c r="H18" s="310">
        <v>0.021505376344086023</v>
      </c>
      <c r="J18" s="311"/>
      <c r="K18" s="311"/>
      <c r="L18" s="311"/>
      <c r="M18" s="311"/>
      <c r="N18" s="311"/>
      <c r="O18" s="305"/>
      <c r="P18" s="306"/>
    </row>
    <row r="19" spans="1:16" ht="11.25" customHeight="1">
      <c r="A19" s="219"/>
      <c r="B19" s="307" t="s">
        <v>293</v>
      </c>
      <c r="C19" s="308">
        <v>0</v>
      </c>
      <c r="D19" s="309">
        <v>0.043478260869565216</v>
      </c>
      <c r="E19" s="309">
        <v>0.04</v>
      </c>
      <c r="F19" s="309">
        <v>0</v>
      </c>
      <c r="G19" s="309">
        <v>0</v>
      </c>
      <c r="H19" s="310">
        <v>0.021505376344086023</v>
      </c>
      <c r="J19" s="311"/>
      <c r="K19" s="311"/>
      <c r="L19" s="311"/>
      <c r="M19" s="311"/>
      <c r="N19" s="311"/>
      <c r="O19" s="305"/>
      <c r="P19" s="306"/>
    </row>
    <row r="20" spans="1:16" ht="11.25" customHeight="1">
      <c r="A20" s="219"/>
      <c r="B20" s="307" t="s">
        <v>294</v>
      </c>
      <c r="C20" s="308">
        <v>0.06060606060606061</v>
      </c>
      <c r="D20" s="309">
        <v>0</v>
      </c>
      <c r="E20" s="309">
        <v>0</v>
      </c>
      <c r="F20" s="309">
        <v>0</v>
      </c>
      <c r="G20" s="309">
        <v>0</v>
      </c>
      <c r="H20" s="310">
        <v>0.021505376344086023</v>
      </c>
      <c r="J20" s="311"/>
      <c r="K20" s="311"/>
      <c r="L20" s="311"/>
      <c r="M20" s="311"/>
      <c r="N20" s="311"/>
      <c r="O20" s="305"/>
      <c r="P20" s="306"/>
    </row>
    <row r="21" spans="1:16" ht="11.25" customHeight="1">
      <c r="A21" s="219"/>
      <c r="B21" s="307" t="s">
        <v>295</v>
      </c>
      <c r="C21" s="308">
        <v>0</v>
      </c>
      <c r="D21" s="309">
        <v>0</v>
      </c>
      <c r="E21" s="309">
        <v>0</v>
      </c>
      <c r="F21" s="309">
        <v>0</v>
      </c>
      <c r="G21" s="309">
        <v>0</v>
      </c>
      <c r="H21" s="310">
        <v>0</v>
      </c>
      <c r="J21" s="311"/>
      <c r="K21" s="311"/>
      <c r="L21" s="311"/>
      <c r="M21" s="311"/>
      <c r="N21" s="311"/>
      <c r="O21" s="305"/>
      <c r="P21" s="306"/>
    </row>
    <row r="22" spans="1:16" ht="11.25" customHeight="1">
      <c r="A22" s="219"/>
      <c r="B22" s="307" t="s">
        <v>147</v>
      </c>
      <c r="C22" s="308">
        <v>0.09090909090909091</v>
      </c>
      <c r="D22" s="309">
        <v>0.08695652173913043</v>
      </c>
      <c r="E22" s="309">
        <v>0</v>
      </c>
      <c r="F22" s="309">
        <v>0</v>
      </c>
      <c r="G22" s="309">
        <v>0</v>
      </c>
      <c r="H22" s="310">
        <v>0.053763440860215055</v>
      </c>
      <c r="J22" s="311"/>
      <c r="K22" s="311"/>
      <c r="L22" s="311"/>
      <c r="M22" s="311"/>
      <c r="N22" s="311"/>
      <c r="O22" s="305"/>
      <c r="P22" s="306"/>
    </row>
    <row r="23" spans="1:16" ht="11.25" customHeight="1">
      <c r="A23" s="214"/>
      <c r="B23" s="313" t="s">
        <v>143</v>
      </c>
      <c r="C23" s="314">
        <v>33</v>
      </c>
      <c r="D23" s="315">
        <v>23</v>
      </c>
      <c r="E23" s="315">
        <v>25</v>
      </c>
      <c r="F23" s="315">
        <v>2</v>
      </c>
      <c r="G23" s="315">
        <v>10</v>
      </c>
      <c r="H23" s="316">
        <v>93</v>
      </c>
      <c r="J23" s="311"/>
      <c r="K23" s="311"/>
      <c r="L23" s="311"/>
      <c r="M23" s="311"/>
      <c r="N23" s="311"/>
      <c r="O23" s="305"/>
      <c r="P23" s="306"/>
    </row>
    <row r="24" spans="1:16" ht="12.75">
      <c r="A24" s="276" t="s">
        <v>296</v>
      </c>
      <c r="B24" s="108" t="s">
        <v>297</v>
      </c>
      <c r="C24" s="107"/>
      <c r="D24" s="107"/>
      <c r="E24" s="107"/>
      <c r="F24" s="107"/>
      <c r="G24" s="107"/>
      <c r="H24" s="108"/>
      <c r="I24" s="109"/>
      <c r="J24" s="113"/>
      <c r="K24" s="113"/>
      <c r="L24" s="113"/>
      <c r="M24" s="113"/>
      <c r="N24" s="113"/>
      <c r="O24" s="113"/>
      <c r="P24" s="113"/>
    </row>
    <row r="25" spans="1:16" ht="12.75">
      <c r="A25" s="219"/>
      <c r="B25" s="114" t="s">
        <v>298</v>
      </c>
      <c r="C25" s="220">
        <v>0.056910569105691054</v>
      </c>
      <c r="D25" s="220">
        <v>0.04597701149425287</v>
      </c>
      <c r="E25" s="220">
        <v>0.037037037037037035</v>
      </c>
      <c r="F25" s="220">
        <v>0.05</v>
      </c>
      <c r="G25" s="220">
        <v>0.02040816326530612</v>
      </c>
      <c r="H25" s="221">
        <v>0.044444444444444446</v>
      </c>
      <c r="I25" s="109"/>
      <c r="J25" s="113"/>
      <c r="K25" s="113"/>
      <c r="L25" s="113"/>
      <c r="M25" s="113"/>
      <c r="N25" s="113"/>
      <c r="O25" s="113"/>
      <c r="P25" s="317"/>
    </row>
    <row r="26" spans="1:16" ht="12.75">
      <c r="A26" s="219"/>
      <c r="B26" s="114" t="s">
        <v>299</v>
      </c>
      <c r="C26" s="220">
        <v>0.14634146341463414</v>
      </c>
      <c r="D26" s="220">
        <v>0.05747126436781609</v>
      </c>
      <c r="E26" s="220">
        <v>0.25925925925925924</v>
      </c>
      <c r="F26" s="220">
        <v>0.25</v>
      </c>
      <c r="G26" s="220">
        <v>0.20408163265306123</v>
      </c>
      <c r="H26" s="221">
        <v>0.1638888888888889</v>
      </c>
      <c r="I26" s="109"/>
      <c r="J26" s="113"/>
      <c r="K26" s="113"/>
      <c r="L26" s="113"/>
      <c r="M26" s="113"/>
      <c r="N26" s="113"/>
      <c r="O26" s="113"/>
      <c r="P26" s="317"/>
    </row>
    <row r="27" spans="1:16" ht="12.75">
      <c r="A27" s="219"/>
      <c r="B27" s="114" t="s">
        <v>300</v>
      </c>
      <c r="C27" s="220">
        <v>0.7967479674796748</v>
      </c>
      <c r="D27" s="220">
        <v>0.896551724137931</v>
      </c>
      <c r="E27" s="220">
        <v>0.7037037037037037</v>
      </c>
      <c r="F27" s="220">
        <v>0.7</v>
      </c>
      <c r="G27" s="220">
        <v>0.7755102040816326</v>
      </c>
      <c r="H27" s="221">
        <v>0.7916666666666666</v>
      </c>
      <c r="I27" s="109"/>
      <c r="J27" s="113"/>
      <c r="K27" s="113"/>
      <c r="L27" s="113"/>
      <c r="M27" s="113"/>
      <c r="N27" s="113"/>
      <c r="O27" s="113"/>
      <c r="P27" s="317"/>
    </row>
    <row r="28" spans="1:16" ht="12.75">
      <c r="A28" s="219"/>
      <c r="B28" s="232" t="s">
        <v>143</v>
      </c>
      <c r="C28" s="231">
        <v>123</v>
      </c>
      <c r="D28" s="231">
        <v>87</v>
      </c>
      <c r="E28" s="231">
        <v>81</v>
      </c>
      <c r="F28" s="231">
        <v>20</v>
      </c>
      <c r="G28" s="231">
        <v>49</v>
      </c>
      <c r="H28" s="232">
        <v>360</v>
      </c>
      <c r="I28" s="109"/>
      <c r="J28" s="113"/>
      <c r="K28" s="113"/>
      <c r="L28" s="113"/>
      <c r="M28" s="113"/>
      <c r="N28" s="113"/>
      <c r="O28" s="113"/>
      <c r="P28" s="317"/>
    </row>
    <row r="29" spans="1:16" ht="12.75">
      <c r="A29" s="219"/>
      <c r="B29" s="304" t="s">
        <v>286</v>
      </c>
      <c r="C29" s="318"/>
      <c r="D29" s="319"/>
      <c r="E29" s="319"/>
      <c r="F29" s="319"/>
      <c r="G29" s="319"/>
      <c r="H29" s="320"/>
      <c r="I29" s="109"/>
      <c r="J29" s="113"/>
      <c r="K29" s="113"/>
      <c r="L29" s="113"/>
      <c r="M29" s="113"/>
      <c r="N29" s="113"/>
      <c r="O29" s="113"/>
      <c r="P29" s="317"/>
    </row>
    <row r="30" spans="1:16" ht="12.75">
      <c r="A30" s="219"/>
      <c r="B30" s="307" t="s">
        <v>287</v>
      </c>
      <c r="C30" s="321">
        <v>0</v>
      </c>
      <c r="D30" s="322">
        <v>0</v>
      </c>
      <c r="E30" s="322">
        <v>0</v>
      </c>
      <c r="F30" s="322">
        <v>0</v>
      </c>
      <c r="G30" s="322">
        <v>0</v>
      </c>
      <c r="H30" s="323">
        <v>0</v>
      </c>
      <c r="I30" s="109"/>
      <c r="J30" s="305"/>
      <c r="K30" s="305"/>
      <c r="L30" s="305"/>
      <c r="M30" s="305"/>
      <c r="N30" s="305"/>
      <c r="O30" s="305"/>
      <c r="P30" s="311"/>
    </row>
    <row r="31" spans="1:16" ht="12.75">
      <c r="A31" s="219"/>
      <c r="B31" s="312" t="s">
        <v>288</v>
      </c>
      <c r="C31" s="321">
        <v>0</v>
      </c>
      <c r="D31" s="322">
        <v>0.1111111111111111</v>
      </c>
      <c r="E31" s="322">
        <v>0</v>
      </c>
      <c r="F31" s="322">
        <v>0</v>
      </c>
      <c r="G31" s="322">
        <v>0</v>
      </c>
      <c r="H31" s="323">
        <v>0.013513513513513514</v>
      </c>
      <c r="I31" s="109"/>
      <c r="J31" s="305"/>
      <c r="K31" s="305"/>
      <c r="L31" s="305"/>
      <c r="M31" s="305"/>
      <c r="N31" s="305"/>
      <c r="O31" s="305"/>
      <c r="P31" s="324"/>
    </row>
    <row r="32" spans="1:16" ht="12.75">
      <c r="A32" s="219"/>
      <c r="B32" s="307" t="s">
        <v>289</v>
      </c>
      <c r="C32" s="321">
        <v>0.44</v>
      </c>
      <c r="D32" s="322">
        <v>0.2222222222222222</v>
      </c>
      <c r="E32" s="322">
        <v>0.5</v>
      </c>
      <c r="F32" s="322">
        <v>0.8333333333333334</v>
      </c>
      <c r="G32" s="322">
        <v>0.3</v>
      </c>
      <c r="H32" s="323">
        <v>0.44594594594594594</v>
      </c>
      <c r="I32" s="109"/>
      <c r="J32" s="305"/>
      <c r="K32" s="305"/>
      <c r="L32" s="305"/>
      <c r="M32" s="305"/>
      <c r="N32" s="305"/>
      <c r="O32" s="305"/>
      <c r="P32" s="311"/>
    </row>
    <row r="33" spans="1:16" ht="12.75">
      <c r="A33" s="219"/>
      <c r="B33" s="307" t="s">
        <v>290</v>
      </c>
      <c r="C33" s="321">
        <v>0.4</v>
      </c>
      <c r="D33" s="322">
        <v>0.5555555555555556</v>
      </c>
      <c r="E33" s="322">
        <v>0.4583333333333333</v>
      </c>
      <c r="F33" s="322">
        <v>0.16666666666666666</v>
      </c>
      <c r="G33" s="322">
        <v>0.6</v>
      </c>
      <c r="H33" s="323">
        <v>0.44594594594594594</v>
      </c>
      <c r="I33" s="109"/>
      <c r="J33" s="305"/>
      <c r="K33" s="305"/>
      <c r="L33" s="305"/>
      <c r="M33" s="305"/>
      <c r="N33" s="305"/>
      <c r="O33" s="305"/>
      <c r="P33" s="311"/>
    </row>
    <row r="34" spans="1:16" ht="12.75">
      <c r="A34" s="219"/>
      <c r="B34" s="307" t="s">
        <v>291</v>
      </c>
      <c r="C34" s="321">
        <v>0</v>
      </c>
      <c r="D34" s="322">
        <v>0</v>
      </c>
      <c r="E34" s="322">
        <v>0</v>
      </c>
      <c r="F34" s="322">
        <v>0</v>
      </c>
      <c r="G34" s="322">
        <v>0</v>
      </c>
      <c r="H34" s="323">
        <v>0</v>
      </c>
      <c r="I34" s="109"/>
      <c r="J34" s="305"/>
      <c r="K34" s="305"/>
      <c r="L34" s="305"/>
      <c r="M34" s="305"/>
      <c r="N34" s="305"/>
      <c r="O34" s="305"/>
      <c r="P34" s="311"/>
    </row>
    <row r="35" spans="1:16" ht="12.75">
      <c r="A35" s="219"/>
      <c r="B35" s="307" t="s">
        <v>292</v>
      </c>
      <c r="C35" s="321">
        <v>0</v>
      </c>
      <c r="D35" s="322">
        <v>0</v>
      </c>
      <c r="E35" s="322">
        <v>0</v>
      </c>
      <c r="F35" s="322">
        <v>0</v>
      </c>
      <c r="G35" s="322">
        <v>0.1</v>
      </c>
      <c r="H35" s="323">
        <v>0.013513513513513514</v>
      </c>
      <c r="I35" s="109"/>
      <c r="J35" s="305"/>
      <c r="K35" s="305"/>
      <c r="L35" s="305"/>
      <c r="M35" s="305"/>
      <c r="N35" s="305"/>
      <c r="O35" s="305"/>
      <c r="P35" s="311"/>
    </row>
    <row r="36" spans="1:16" ht="12.75">
      <c r="A36" s="219"/>
      <c r="B36" s="307" t="s">
        <v>293</v>
      </c>
      <c r="C36" s="321">
        <v>0</v>
      </c>
      <c r="D36" s="322">
        <v>0</v>
      </c>
      <c r="E36" s="322">
        <v>0</v>
      </c>
      <c r="F36" s="322">
        <v>0</v>
      </c>
      <c r="G36" s="322">
        <v>0</v>
      </c>
      <c r="H36" s="323">
        <v>0</v>
      </c>
      <c r="I36" s="109"/>
      <c r="J36" s="305"/>
      <c r="K36" s="305"/>
      <c r="L36" s="305"/>
      <c r="M36" s="305"/>
      <c r="N36" s="305"/>
      <c r="O36" s="305"/>
      <c r="P36" s="311"/>
    </row>
    <row r="37" spans="1:16" ht="12.75">
      <c r="A37" s="219"/>
      <c r="B37" s="307" t="s">
        <v>294</v>
      </c>
      <c r="C37" s="321">
        <v>0.04</v>
      </c>
      <c r="D37" s="322">
        <v>0</v>
      </c>
      <c r="E37" s="322">
        <v>0</v>
      </c>
      <c r="F37" s="322">
        <v>0</v>
      </c>
      <c r="G37" s="322">
        <v>0</v>
      </c>
      <c r="H37" s="323">
        <v>0.013513513513513514</v>
      </c>
      <c r="I37" s="109"/>
      <c r="J37" s="305"/>
      <c r="K37" s="305"/>
      <c r="L37" s="305"/>
      <c r="M37" s="305"/>
      <c r="N37" s="305"/>
      <c r="O37" s="305"/>
      <c r="P37" s="311"/>
    </row>
    <row r="38" spans="1:16" ht="12.75">
      <c r="A38" s="219"/>
      <c r="B38" s="307" t="s">
        <v>295</v>
      </c>
      <c r="C38" s="321">
        <v>0.08</v>
      </c>
      <c r="D38" s="322">
        <v>0.1111111111111111</v>
      </c>
      <c r="E38" s="322">
        <v>0.041666666666666664</v>
      </c>
      <c r="F38" s="322">
        <v>0</v>
      </c>
      <c r="G38" s="322">
        <v>0</v>
      </c>
      <c r="H38" s="323">
        <v>0.05405405405405406</v>
      </c>
      <c r="I38" s="109"/>
      <c r="J38" s="305"/>
      <c r="K38" s="305"/>
      <c r="L38" s="305"/>
      <c r="M38" s="305"/>
      <c r="N38" s="305"/>
      <c r="O38" s="305"/>
      <c r="P38" s="311"/>
    </row>
    <row r="39" spans="1:16" ht="12.75">
      <c r="A39" s="219"/>
      <c r="B39" s="307" t="s">
        <v>147</v>
      </c>
      <c r="C39" s="321">
        <v>0.04</v>
      </c>
      <c r="D39" s="322">
        <v>0</v>
      </c>
      <c r="E39" s="322">
        <v>0</v>
      </c>
      <c r="F39" s="322">
        <v>0</v>
      </c>
      <c r="G39" s="322">
        <v>0</v>
      </c>
      <c r="H39" s="323">
        <v>0.013513513513513514</v>
      </c>
      <c r="I39" s="109"/>
      <c r="J39" s="305"/>
      <c r="K39" s="305"/>
      <c r="L39" s="305"/>
      <c r="M39" s="305"/>
      <c r="N39" s="305"/>
      <c r="O39" s="305"/>
      <c r="P39" s="311"/>
    </row>
    <row r="40" spans="1:16" ht="12.75">
      <c r="A40" s="214"/>
      <c r="B40" s="313" t="s">
        <v>143</v>
      </c>
      <c r="C40" s="325">
        <v>25</v>
      </c>
      <c r="D40" s="326">
        <v>9</v>
      </c>
      <c r="E40" s="326">
        <v>24</v>
      </c>
      <c r="F40" s="326">
        <v>6</v>
      </c>
      <c r="G40" s="326">
        <v>10</v>
      </c>
      <c r="H40" s="327">
        <v>74</v>
      </c>
      <c r="I40" s="109"/>
      <c r="J40" s="305"/>
      <c r="K40" s="305"/>
      <c r="L40" s="305"/>
      <c r="M40" s="305"/>
      <c r="N40" s="305"/>
      <c r="O40" s="305"/>
      <c r="P40" s="311"/>
    </row>
    <row r="41" spans="1:16" ht="12.75">
      <c r="A41" s="276" t="s">
        <v>301</v>
      </c>
      <c r="B41" s="108" t="s">
        <v>302</v>
      </c>
      <c r="C41" s="107"/>
      <c r="D41" s="107"/>
      <c r="E41" s="107"/>
      <c r="F41" s="107"/>
      <c r="G41" s="107"/>
      <c r="H41" s="108"/>
      <c r="I41" s="109"/>
      <c r="J41" s="113"/>
      <c r="K41" s="113"/>
      <c r="L41" s="113"/>
      <c r="M41" s="113"/>
      <c r="N41" s="113"/>
      <c r="O41" s="113"/>
      <c r="P41" s="113"/>
    </row>
    <row r="42" spans="1:16" ht="12.75">
      <c r="A42" s="328"/>
      <c r="B42" s="113" t="s">
        <v>303</v>
      </c>
      <c r="C42" s="233"/>
      <c r="D42" s="234"/>
      <c r="E42" s="234"/>
      <c r="F42" s="234"/>
      <c r="G42" s="234"/>
      <c r="H42" s="329"/>
      <c r="I42" s="109"/>
      <c r="J42" s="113"/>
      <c r="K42" s="113"/>
      <c r="L42" s="113"/>
      <c r="M42" s="113"/>
      <c r="N42" s="113"/>
      <c r="O42" s="113"/>
      <c r="P42" s="113"/>
    </row>
    <row r="43" spans="1:16" ht="12.75">
      <c r="A43" s="219"/>
      <c r="B43" s="113" t="s">
        <v>275</v>
      </c>
      <c r="C43" s="235">
        <v>0.19230769230769232</v>
      </c>
      <c r="D43" s="220">
        <v>0.13793103448275862</v>
      </c>
      <c r="E43" s="220">
        <v>0.38095238095238093</v>
      </c>
      <c r="F43" s="220">
        <v>0.125</v>
      </c>
      <c r="G43" s="220">
        <v>0.3157894736842105</v>
      </c>
      <c r="H43" s="221">
        <v>0.24666666666666667</v>
      </c>
      <c r="I43" s="109"/>
      <c r="J43" s="113"/>
      <c r="K43" s="113"/>
      <c r="L43" s="113"/>
      <c r="M43" s="113"/>
      <c r="N43" s="113"/>
      <c r="O43" s="113"/>
      <c r="P43" s="113"/>
    </row>
    <row r="44" spans="1:16" ht="12.75">
      <c r="A44" s="219"/>
      <c r="B44" s="113" t="s">
        <v>276</v>
      </c>
      <c r="C44" s="235">
        <v>0.4423076923076923</v>
      </c>
      <c r="D44" s="220">
        <v>0.4827586206896552</v>
      </c>
      <c r="E44" s="220">
        <v>0.21428571428571427</v>
      </c>
      <c r="F44" s="220">
        <v>0.625</v>
      </c>
      <c r="G44" s="220">
        <v>0.42105263157894735</v>
      </c>
      <c r="H44" s="221">
        <v>0.3933333333333333</v>
      </c>
      <c r="I44" s="109"/>
      <c r="J44" s="113"/>
      <c r="K44" s="113"/>
      <c r="L44" s="113"/>
      <c r="M44" s="113"/>
      <c r="N44" s="113"/>
      <c r="O44" s="113"/>
      <c r="P44" s="113"/>
    </row>
    <row r="45" spans="1:16" ht="12.75">
      <c r="A45" s="219"/>
      <c r="B45" s="113" t="s">
        <v>277</v>
      </c>
      <c r="C45" s="235">
        <v>0.3076923076923077</v>
      </c>
      <c r="D45" s="220">
        <v>0.3103448275862069</v>
      </c>
      <c r="E45" s="220">
        <v>0.35714285714285715</v>
      </c>
      <c r="F45" s="220">
        <v>0.25</v>
      </c>
      <c r="G45" s="220">
        <v>0.2631578947368421</v>
      </c>
      <c r="H45" s="221">
        <v>0.31333333333333335</v>
      </c>
      <c r="I45" s="109"/>
      <c r="J45" s="113"/>
      <c r="K45" s="113"/>
      <c r="L45" s="113"/>
      <c r="M45" s="113"/>
      <c r="N45" s="113"/>
      <c r="O45" s="113"/>
      <c r="P45" s="113"/>
    </row>
    <row r="46" spans="1:16" ht="12.75">
      <c r="A46" s="219"/>
      <c r="B46" s="113" t="s">
        <v>278</v>
      </c>
      <c r="C46" s="235">
        <v>0.019230769230769232</v>
      </c>
      <c r="D46" s="220">
        <v>0.06896551724137931</v>
      </c>
      <c r="E46" s="220">
        <v>0.047619047619047616</v>
      </c>
      <c r="F46" s="220">
        <v>0</v>
      </c>
      <c r="G46" s="220">
        <v>0</v>
      </c>
      <c r="H46" s="221">
        <v>0.03333333333333333</v>
      </c>
      <c r="I46" s="109"/>
      <c r="J46" s="113"/>
      <c r="K46" s="113"/>
      <c r="L46" s="113"/>
      <c r="M46" s="113"/>
      <c r="N46" s="113"/>
      <c r="O46" s="113"/>
      <c r="P46" s="113"/>
    </row>
    <row r="47" spans="1:16" ht="12.75">
      <c r="A47" s="219"/>
      <c r="B47" s="113" t="s">
        <v>279</v>
      </c>
      <c r="C47" s="235">
        <v>0.019230769230769232</v>
      </c>
      <c r="D47" s="220">
        <v>0</v>
      </c>
      <c r="E47" s="220">
        <v>0</v>
      </c>
      <c r="F47" s="220">
        <v>0</v>
      </c>
      <c r="G47" s="220">
        <v>0</v>
      </c>
      <c r="H47" s="221">
        <v>0.006666666666666667</v>
      </c>
      <c r="I47" s="109"/>
      <c r="J47" s="113"/>
      <c r="K47" s="113"/>
      <c r="L47" s="113"/>
      <c r="M47" s="113"/>
      <c r="N47" s="113"/>
      <c r="O47" s="113"/>
      <c r="P47" s="113"/>
    </row>
    <row r="48" spans="1:16" ht="12.75">
      <c r="A48" s="219"/>
      <c r="B48" s="113" t="s">
        <v>280</v>
      </c>
      <c r="C48" s="235">
        <v>0.019230769230769232</v>
      </c>
      <c r="D48" s="220">
        <v>0</v>
      </c>
      <c r="E48" s="220">
        <v>0</v>
      </c>
      <c r="F48" s="220">
        <v>0</v>
      </c>
      <c r="G48" s="220">
        <v>0</v>
      </c>
      <c r="H48" s="221">
        <v>0.006666666666666667</v>
      </c>
      <c r="I48" s="109"/>
      <c r="J48" s="113"/>
      <c r="K48" s="113"/>
      <c r="L48" s="113"/>
      <c r="M48" s="113"/>
      <c r="N48" s="113"/>
      <c r="O48" s="113"/>
      <c r="P48" s="113"/>
    </row>
    <row r="49" spans="1:16" ht="12.75">
      <c r="A49" s="214"/>
      <c r="B49" s="222" t="s">
        <v>143</v>
      </c>
      <c r="C49" s="236">
        <v>52</v>
      </c>
      <c r="D49" s="223">
        <v>29</v>
      </c>
      <c r="E49" s="223">
        <v>42</v>
      </c>
      <c r="F49" s="223">
        <v>8</v>
      </c>
      <c r="G49" s="223">
        <v>19</v>
      </c>
      <c r="H49" s="222">
        <v>150</v>
      </c>
      <c r="I49" s="109"/>
      <c r="J49" s="113"/>
      <c r="K49" s="113"/>
      <c r="L49" s="113"/>
      <c r="M49" s="113"/>
      <c r="N49" s="113"/>
      <c r="O49" s="113"/>
      <c r="P49" s="113"/>
    </row>
    <row r="50" spans="1:16" ht="12.75" customHeight="1">
      <c r="A50" s="330" t="s">
        <v>30</v>
      </c>
      <c r="B50" s="331" t="s">
        <v>30</v>
      </c>
      <c r="C50" s="332"/>
      <c r="D50" s="332"/>
      <c r="E50" s="332"/>
      <c r="F50" s="332"/>
      <c r="G50" s="332"/>
      <c r="H50" s="332"/>
      <c r="I50" s="109"/>
      <c r="J50" s="113"/>
      <c r="K50" s="113"/>
      <c r="L50" s="113"/>
      <c r="M50" s="113"/>
      <c r="N50" s="113"/>
      <c r="O50" s="113"/>
      <c r="P50" s="113"/>
    </row>
    <row r="51" spans="1:16" ht="11.25" customHeight="1">
      <c r="A51" s="113" t="s">
        <v>274</v>
      </c>
      <c r="B51" s="333" t="s">
        <v>304</v>
      </c>
      <c r="C51" s="231"/>
      <c r="D51" s="231"/>
      <c r="E51" s="231"/>
      <c r="F51" s="231"/>
      <c r="G51" s="231"/>
      <c r="H51" s="266"/>
      <c r="I51" s="109"/>
      <c r="J51" s="113"/>
      <c r="K51" s="113"/>
      <c r="L51" s="113"/>
      <c r="M51" s="113"/>
      <c r="N51" s="113"/>
      <c r="O51" s="113"/>
      <c r="P51" s="113"/>
    </row>
    <row r="52" spans="1:2" ht="12.75">
      <c r="A52" s="334">
        <v>38835</v>
      </c>
      <c r="B52" s="334"/>
    </row>
    <row r="53" ht="12.75">
      <c r="C53" s="335"/>
    </row>
    <row r="54" spans="3:8" ht="12.75">
      <c r="C54" s="335"/>
      <c r="D54" s="335"/>
      <c r="E54" s="335"/>
      <c r="F54" s="335"/>
      <c r="G54" s="335"/>
      <c r="H54" s="335"/>
    </row>
  </sheetData>
  <mergeCells count="1">
    <mergeCell ref="A52:B52"/>
  </mergeCells>
  <printOptions horizontalCentered="1"/>
  <pageMargins left="0.25" right="0.25" top="0.68" bottom="0.57" header="0.5" footer="0.24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H22">
      <selection activeCell="E27" sqref="E27"/>
    </sheetView>
  </sheetViews>
  <sheetFormatPr defaultColWidth="9.140625" defaultRowHeight="12.75"/>
  <cols>
    <col min="1" max="1" width="4.00390625" style="111" customWidth="1"/>
    <col min="2" max="2" width="41.140625" style="111" customWidth="1"/>
    <col min="3" max="9" width="8.8515625" style="111" customWidth="1"/>
    <col min="10" max="10" width="3.421875" style="111" customWidth="1"/>
    <col min="11" max="15" width="9.140625" style="111" customWidth="1"/>
    <col min="16" max="16" width="18.140625" style="111" customWidth="1"/>
    <col min="17" max="21" width="9.140625" style="111" customWidth="1"/>
    <col min="22" max="22" width="3.00390625" style="111" customWidth="1"/>
    <col min="23" max="16384" width="9.140625" style="111" customWidth="1"/>
  </cols>
  <sheetData>
    <row r="1" spans="1:22" ht="18">
      <c r="A1" s="202" t="s">
        <v>16</v>
      </c>
      <c r="B1" s="107"/>
      <c r="C1" s="107"/>
      <c r="D1" s="107"/>
      <c r="E1" s="107"/>
      <c r="F1" s="107"/>
      <c r="G1" s="107"/>
      <c r="H1" s="107"/>
      <c r="I1" s="108"/>
      <c r="J1" s="109"/>
      <c r="K1" s="336" t="s">
        <v>305</v>
      </c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</row>
    <row r="2" spans="1:22" ht="18.75">
      <c r="A2" s="204" t="s">
        <v>17</v>
      </c>
      <c r="B2" s="113"/>
      <c r="C2" s="113"/>
      <c r="D2" s="113"/>
      <c r="E2" s="113"/>
      <c r="F2" s="113"/>
      <c r="G2" s="113"/>
      <c r="H2" s="113"/>
      <c r="I2" s="114"/>
      <c r="J2" s="109"/>
      <c r="K2" s="337" t="s">
        <v>306</v>
      </c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</row>
    <row r="3" spans="1:10" ht="12.75">
      <c r="A3" s="204" t="s">
        <v>281</v>
      </c>
      <c r="B3" s="292"/>
      <c r="C3" s="113"/>
      <c r="D3" s="113"/>
      <c r="E3" s="113"/>
      <c r="F3" s="113"/>
      <c r="G3" s="113"/>
      <c r="H3" s="113"/>
      <c r="I3" s="114"/>
      <c r="J3" s="109"/>
    </row>
    <row r="4" spans="1:10" ht="12.75">
      <c r="A4" s="293" t="s">
        <v>10</v>
      </c>
      <c r="B4" s="294"/>
      <c r="C4" s="119"/>
      <c r="D4" s="119"/>
      <c r="E4" s="119"/>
      <c r="F4" s="119"/>
      <c r="G4" s="119"/>
      <c r="H4" s="119"/>
      <c r="I4" s="120"/>
      <c r="J4" s="109"/>
    </row>
    <row r="5" spans="1:10" ht="4.5" customHeight="1">
      <c r="A5" s="207"/>
      <c r="B5" s="114"/>
      <c r="C5" s="208"/>
      <c r="D5" s="107"/>
      <c r="E5" s="107"/>
      <c r="F5" s="107"/>
      <c r="G5" s="107"/>
      <c r="H5" s="107"/>
      <c r="I5" s="108"/>
      <c r="J5" s="109"/>
    </row>
    <row r="6" spans="1:10" ht="14.25" customHeight="1">
      <c r="A6" s="209" t="s">
        <v>93</v>
      </c>
      <c r="B6" s="210"/>
      <c r="C6" s="211" t="s">
        <v>94</v>
      </c>
      <c r="D6" s="212" t="s">
        <v>307</v>
      </c>
      <c r="E6" s="212" t="s">
        <v>308</v>
      </c>
      <c r="F6" s="212" t="s">
        <v>309</v>
      </c>
      <c r="G6" s="212" t="s">
        <v>310</v>
      </c>
      <c r="H6" s="212"/>
      <c r="I6" s="213" t="s">
        <v>38</v>
      </c>
      <c r="J6" s="109"/>
    </row>
    <row r="7" spans="1:10" ht="12.75">
      <c r="A7" s="295"/>
      <c r="B7" s="296" t="s">
        <v>136</v>
      </c>
      <c r="C7" s="215">
        <v>124</v>
      </c>
      <c r="D7" s="216">
        <v>88</v>
      </c>
      <c r="E7" s="216">
        <v>86</v>
      </c>
      <c r="F7" s="216">
        <v>20</v>
      </c>
      <c r="G7" s="216">
        <v>49</v>
      </c>
      <c r="H7" s="216"/>
      <c r="I7" s="217">
        <v>243</v>
      </c>
      <c r="J7" s="109"/>
    </row>
    <row r="8" spans="1:10" ht="12.75">
      <c r="A8" s="297" t="str">
        <f>"10.          "</f>
        <v>10.          </v>
      </c>
      <c r="B8" s="298" t="s">
        <v>283</v>
      </c>
      <c r="C8" s="107"/>
      <c r="D8" s="107"/>
      <c r="E8" s="107"/>
      <c r="F8" s="107"/>
      <c r="G8" s="107"/>
      <c r="H8" s="107"/>
      <c r="I8" s="108"/>
      <c r="J8" s="109"/>
    </row>
    <row r="9" spans="1:10" ht="12.75">
      <c r="A9" s="299"/>
      <c r="B9" s="300" t="s">
        <v>311</v>
      </c>
      <c r="C9" s="220">
        <v>0.2764227642276423</v>
      </c>
      <c r="D9" s="220">
        <v>0.26136363636363635</v>
      </c>
      <c r="E9" s="220">
        <v>0.30120481927710846</v>
      </c>
      <c r="F9" s="220">
        <v>0.1</v>
      </c>
      <c r="G9" s="220">
        <v>0.20408163265306123</v>
      </c>
      <c r="H9" s="220"/>
      <c r="I9" s="221">
        <v>0.25895316804407714</v>
      </c>
      <c r="J9" s="109"/>
    </row>
    <row r="10" spans="1:10" ht="12.75">
      <c r="A10" s="299"/>
      <c r="B10" s="300" t="s">
        <v>285</v>
      </c>
      <c r="C10" s="220">
        <v>0.7235772357723578</v>
      </c>
      <c r="D10" s="220">
        <v>0.7386363636363636</v>
      </c>
      <c r="E10" s="220">
        <v>0.6987951807228916</v>
      </c>
      <c r="F10" s="220">
        <v>0.9</v>
      </c>
      <c r="G10" s="220">
        <v>0.7959183673469388</v>
      </c>
      <c r="H10" s="220"/>
      <c r="I10" s="221">
        <v>0.7410468319559229</v>
      </c>
      <c r="J10" s="109"/>
    </row>
    <row r="11" spans="1:10" ht="12.75">
      <c r="A11" s="299"/>
      <c r="B11" s="302" t="s">
        <v>143</v>
      </c>
      <c r="C11" s="303">
        <v>123</v>
      </c>
      <c r="D11" s="231">
        <v>88</v>
      </c>
      <c r="E11" s="231">
        <v>83</v>
      </c>
      <c r="F11" s="231">
        <v>20</v>
      </c>
      <c r="G11" s="231">
        <v>49</v>
      </c>
      <c r="H11" s="231"/>
      <c r="I11" s="232">
        <v>363</v>
      </c>
      <c r="J11" s="109"/>
    </row>
    <row r="12" spans="1:10" ht="14.25" customHeight="1">
      <c r="A12" s="219"/>
      <c r="B12" s="304" t="s">
        <v>286</v>
      </c>
      <c r="C12" s="305"/>
      <c r="D12" s="305"/>
      <c r="E12" s="305"/>
      <c r="F12" s="305"/>
      <c r="G12" s="305"/>
      <c r="H12" s="305"/>
      <c r="I12" s="304"/>
      <c r="J12" s="109"/>
    </row>
    <row r="13" spans="1:9" ht="11.25" customHeight="1">
      <c r="A13" s="219"/>
      <c r="B13" s="307" t="s">
        <v>287</v>
      </c>
      <c r="C13" s="308">
        <v>0.06060606060606061</v>
      </c>
      <c r="D13" s="309">
        <v>0</v>
      </c>
      <c r="E13" s="309">
        <v>0</v>
      </c>
      <c r="F13" s="309">
        <v>0</v>
      </c>
      <c r="G13" s="309">
        <v>0</v>
      </c>
      <c r="H13" s="309"/>
      <c r="I13" s="310">
        <v>0.021505376344086023</v>
      </c>
    </row>
    <row r="14" spans="1:9" ht="11.25" customHeight="1">
      <c r="A14" s="219"/>
      <c r="B14" s="312" t="s">
        <v>288</v>
      </c>
      <c r="C14" s="308">
        <v>0</v>
      </c>
      <c r="D14" s="309">
        <v>0.13043478260869565</v>
      </c>
      <c r="E14" s="309">
        <v>0.04</v>
      </c>
      <c r="F14" s="309">
        <v>0</v>
      </c>
      <c r="G14" s="309">
        <v>0</v>
      </c>
      <c r="H14" s="309"/>
      <c r="I14" s="310">
        <v>0.043010752688172046</v>
      </c>
    </row>
    <row r="15" spans="1:9" ht="11.25" customHeight="1">
      <c r="A15" s="219"/>
      <c r="B15" s="307" t="s">
        <v>289</v>
      </c>
      <c r="C15" s="308">
        <v>0.36363636363636365</v>
      </c>
      <c r="D15" s="309">
        <v>0.13043478260869565</v>
      </c>
      <c r="E15" s="309">
        <v>0.76</v>
      </c>
      <c r="F15" s="309">
        <v>1</v>
      </c>
      <c r="G15" s="309">
        <v>0.4</v>
      </c>
      <c r="H15" s="309"/>
      <c r="I15" s="310">
        <v>0.43010752688172044</v>
      </c>
    </row>
    <row r="16" spans="1:9" ht="11.25" customHeight="1">
      <c r="A16" s="219"/>
      <c r="B16" s="307" t="s">
        <v>290</v>
      </c>
      <c r="C16" s="308">
        <v>0.36363636363636365</v>
      </c>
      <c r="D16" s="309">
        <v>0.6086956521739131</v>
      </c>
      <c r="E16" s="309">
        <v>0.16</v>
      </c>
      <c r="F16" s="309">
        <v>0</v>
      </c>
      <c r="G16" s="309">
        <v>0.6</v>
      </c>
      <c r="H16" s="309"/>
      <c r="I16" s="310">
        <v>0.3870967741935484</v>
      </c>
    </row>
    <row r="17" spans="1:9" ht="11.25" customHeight="1">
      <c r="A17" s="219"/>
      <c r="B17" s="307" t="s">
        <v>291</v>
      </c>
      <c r="C17" s="308">
        <v>0</v>
      </c>
      <c r="D17" s="309">
        <v>0</v>
      </c>
      <c r="E17" s="309">
        <v>0</v>
      </c>
      <c r="F17" s="309">
        <v>0</v>
      </c>
      <c r="G17" s="309">
        <v>0</v>
      </c>
      <c r="H17" s="309"/>
      <c r="I17" s="310">
        <v>0</v>
      </c>
    </row>
    <row r="18" spans="1:9" ht="11.25" customHeight="1">
      <c r="A18" s="219"/>
      <c r="B18" s="307" t="s">
        <v>292</v>
      </c>
      <c r="C18" s="308">
        <v>0.06060606060606061</v>
      </c>
      <c r="D18" s="309">
        <v>0</v>
      </c>
      <c r="E18" s="309">
        <v>0</v>
      </c>
      <c r="F18" s="309">
        <v>0</v>
      </c>
      <c r="G18" s="309">
        <v>0</v>
      </c>
      <c r="H18" s="309"/>
      <c r="I18" s="310">
        <v>0.021505376344086023</v>
      </c>
    </row>
    <row r="19" spans="1:9" ht="11.25" customHeight="1">
      <c r="A19" s="219"/>
      <c r="B19" s="307" t="s">
        <v>293</v>
      </c>
      <c r="C19" s="308">
        <v>0</v>
      </c>
      <c r="D19" s="309">
        <v>0.043478260869565216</v>
      </c>
      <c r="E19" s="309">
        <v>0.04</v>
      </c>
      <c r="F19" s="309">
        <v>0</v>
      </c>
      <c r="G19" s="309">
        <v>0</v>
      </c>
      <c r="H19" s="309"/>
      <c r="I19" s="310">
        <v>0.021505376344086023</v>
      </c>
    </row>
    <row r="20" spans="1:9" ht="11.25" customHeight="1">
      <c r="A20" s="219"/>
      <c r="B20" s="307" t="s">
        <v>294</v>
      </c>
      <c r="C20" s="308">
        <v>0.06060606060606061</v>
      </c>
      <c r="D20" s="309">
        <v>0</v>
      </c>
      <c r="E20" s="309">
        <v>0</v>
      </c>
      <c r="F20" s="309">
        <v>0</v>
      </c>
      <c r="G20" s="309">
        <v>0</v>
      </c>
      <c r="H20" s="309"/>
      <c r="I20" s="310">
        <v>0.021505376344086023</v>
      </c>
    </row>
    <row r="21" spans="1:9" ht="11.25" customHeight="1">
      <c r="A21" s="219"/>
      <c r="B21" s="307" t="s">
        <v>295</v>
      </c>
      <c r="C21" s="308">
        <v>0</v>
      </c>
      <c r="D21" s="309">
        <v>0</v>
      </c>
      <c r="E21" s="309">
        <v>0</v>
      </c>
      <c r="F21" s="309">
        <v>0</v>
      </c>
      <c r="G21" s="309">
        <v>0</v>
      </c>
      <c r="H21" s="309"/>
      <c r="I21" s="310">
        <v>0</v>
      </c>
    </row>
    <row r="22" spans="1:9" ht="11.25" customHeight="1">
      <c r="A22" s="219"/>
      <c r="B22" s="307" t="s">
        <v>147</v>
      </c>
      <c r="C22" s="308">
        <v>0.09090909090909091</v>
      </c>
      <c r="D22" s="309">
        <v>0.08695652173913043</v>
      </c>
      <c r="E22" s="309">
        <v>0</v>
      </c>
      <c r="F22" s="309">
        <v>0</v>
      </c>
      <c r="G22" s="309">
        <v>0</v>
      </c>
      <c r="H22" s="309"/>
      <c r="I22" s="310">
        <v>0.053763440860215055</v>
      </c>
    </row>
    <row r="23" spans="1:9" ht="11.25" customHeight="1">
      <c r="A23" s="214"/>
      <c r="B23" s="313" t="s">
        <v>143</v>
      </c>
      <c r="C23" s="314">
        <v>33</v>
      </c>
      <c r="D23" s="315">
        <v>23</v>
      </c>
      <c r="E23" s="315">
        <v>25</v>
      </c>
      <c r="F23" s="315">
        <v>2</v>
      </c>
      <c r="G23" s="315">
        <v>10</v>
      </c>
      <c r="H23" s="315"/>
      <c r="I23" s="316">
        <v>93</v>
      </c>
    </row>
    <row r="24" spans="1:10" ht="12.75">
      <c r="A24" s="276" t="s">
        <v>296</v>
      </c>
      <c r="B24" s="108" t="s">
        <v>297</v>
      </c>
      <c r="C24" s="107"/>
      <c r="D24" s="107"/>
      <c r="E24" s="107"/>
      <c r="F24" s="107"/>
      <c r="G24" s="107"/>
      <c r="H24" s="107"/>
      <c r="I24" s="108"/>
      <c r="J24" s="109"/>
    </row>
    <row r="25" spans="1:10" ht="12.75">
      <c r="A25" s="219"/>
      <c r="B25" s="114" t="s">
        <v>312</v>
      </c>
      <c r="C25" s="220">
        <v>0.056910569105691054</v>
      </c>
      <c r="D25" s="220">
        <v>0.04597701149425287</v>
      </c>
      <c r="E25" s="220">
        <v>0.037037037037037035</v>
      </c>
      <c r="F25" s="220">
        <v>0.05</v>
      </c>
      <c r="G25" s="220">
        <v>0.02040816326530612</v>
      </c>
      <c r="H25" s="220"/>
      <c r="I25" s="221">
        <v>0.044444444444444446</v>
      </c>
      <c r="J25" s="109"/>
    </row>
    <row r="26" spans="1:10" ht="12.75">
      <c r="A26" s="219"/>
      <c r="B26" s="114" t="s">
        <v>313</v>
      </c>
      <c r="C26" s="220">
        <v>0.14634146341463414</v>
      </c>
      <c r="D26" s="220">
        <v>0.05747126436781609</v>
      </c>
      <c r="E26" s="220">
        <v>0.25925925925925924</v>
      </c>
      <c r="F26" s="220">
        <v>0.25</v>
      </c>
      <c r="G26" s="220">
        <v>0.20408163265306123</v>
      </c>
      <c r="H26" s="220"/>
      <c r="I26" s="221">
        <v>0.1638888888888889</v>
      </c>
      <c r="J26" s="109"/>
    </row>
    <row r="27" spans="1:10" ht="12.75">
      <c r="A27" s="219"/>
      <c r="B27" s="114" t="s">
        <v>300</v>
      </c>
      <c r="C27" s="220">
        <v>0.7967479674796748</v>
      </c>
      <c r="D27" s="220">
        <v>0.896551724137931</v>
      </c>
      <c r="E27" s="220">
        <v>0.7037037037037037</v>
      </c>
      <c r="F27" s="220">
        <v>0.7</v>
      </c>
      <c r="G27" s="220">
        <v>0.7755102040816326</v>
      </c>
      <c r="H27" s="220"/>
      <c r="I27" s="221">
        <v>0.7916666666666666</v>
      </c>
      <c r="J27" s="109"/>
    </row>
    <row r="28" spans="1:10" ht="12.75">
      <c r="A28" s="219"/>
      <c r="B28" s="232" t="s">
        <v>143</v>
      </c>
      <c r="C28" s="231">
        <v>123</v>
      </c>
      <c r="D28" s="231">
        <v>87</v>
      </c>
      <c r="E28" s="231">
        <v>81</v>
      </c>
      <c r="F28" s="231">
        <v>20</v>
      </c>
      <c r="G28" s="231">
        <v>49</v>
      </c>
      <c r="H28" s="231"/>
      <c r="I28" s="232">
        <v>360</v>
      </c>
      <c r="J28" s="109"/>
    </row>
    <row r="29" spans="1:10" ht="12.75">
      <c r="A29" s="219"/>
      <c r="B29" s="304" t="s">
        <v>286</v>
      </c>
      <c r="C29" s="318"/>
      <c r="D29" s="319"/>
      <c r="E29" s="319"/>
      <c r="F29" s="319"/>
      <c r="G29" s="319"/>
      <c r="H29" s="319"/>
      <c r="I29" s="320"/>
      <c r="J29" s="109"/>
    </row>
    <row r="30" spans="1:10" ht="12.75">
      <c r="A30" s="219"/>
      <c r="B30" s="307" t="s">
        <v>287</v>
      </c>
      <c r="C30" s="321">
        <v>0</v>
      </c>
      <c r="D30" s="322">
        <v>0</v>
      </c>
      <c r="E30" s="322">
        <v>0</v>
      </c>
      <c r="F30" s="322">
        <v>0</v>
      </c>
      <c r="G30" s="322">
        <v>0</v>
      </c>
      <c r="H30" s="322"/>
      <c r="I30" s="323">
        <v>0</v>
      </c>
      <c r="J30" s="109"/>
    </row>
    <row r="31" spans="1:10" ht="12.75">
      <c r="A31" s="219"/>
      <c r="B31" s="312" t="s">
        <v>288</v>
      </c>
      <c r="C31" s="321">
        <v>0</v>
      </c>
      <c r="D31" s="322">
        <v>0.1111111111111111</v>
      </c>
      <c r="E31" s="322">
        <v>0</v>
      </c>
      <c r="F31" s="322">
        <v>0</v>
      </c>
      <c r="G31" s="322">
        <v>0</v>
      </c>
      <c r="H31" s="322"/>
      <c r="I31" s="323">
        <v>0.013513513513513514</v>
      </c>
      <c r="J31" s="109"/>
    </row>
    <row r="32" spans="1:10" ht="12.75">
      <c r="A32" s="219"/>
      <c r="B32" s="307" t="s">
        <v>289</v>
      </c>
      <c r="C32" s="321">
        <v>0.44</v>
      </c>
      <c r="D32" s="322">
        <v>0.2222222222222222</v>
      </c>
      <c r="E32" s="322">
        <v>0.5</v>
      </c>
      <c r="F32" s="322">
        <v>0.8333333333333334</v>
      </c>
      <c r="G32" s="322">
        <v>0.3</v>
      </c>
      <c r="H32" s="322"/>
      <c r="I32" s="323">
        <v>0.44594594594594594</v>
      </c>
      <c r="J32" s="109"/>
    </row>
    <row r="33" spans="1:10" ht="12.75">
      <c r="A33" s="219"/>
      <c r="B33" s="307" t="s">
        <v>290</v>
      </c>
      <c r="C33" s="321">
        <v>0.4</v>
      </c>
      <c r="D33" s="322">
        <v>0.5555555555555556</v>
      </c>
      <c r="E33" s="322">
        <v>0.4583333333333333</v>
      </c>
      <c r="F33" s="322">
        <v>0.16666666666666666</v>
      </c>
      <c r="G33" s="322">
        <v>0.6</v>
      </c>
      <c r="H33" s="322"/>
      <c r="I33" s="323">
        <v>0.44594594594594594</v>
      </c>
      <c r="J33" s="109"/>
    </row>
    <row r="34" spans="1:10" ht="12.75">
      <c r="A34" s="219"/>
      <c r="B34" s="307" t="s">
        <v>291</v>
      </c>
      <c r="C34" s="321">
        <v>0</v>
      </c>
      <c r="D34" s="322">
        <v>0</v>
      </c>
      <c r="E34" s="322">
        <v>0</v>
      </c>
      <c r="F34" s="322">
        <v>0</v>
      </c>
      <c r="G34" s="322">
        <v>0</v>
      </c>
      <c r="H34" s="322"/>
      <c r="I34" s="323">
        <v>0</v>
      </c>
      <c r="J34" s="109"/>
    </row>
    <row r="35" spans="1:10" ht="12.75">
      <c r="A35" s="219"/>
      <c r="B35" s="307" t="s">
        <v>292</v>
      </c>
      <c r="C35" s="321">
        <v>0</v>
      </c>
      <c r="D35" s="322">
        <v>0</v>
      </c>
      <c r="E35" s="322">
        <v>0</v>
      </c>
      <c r="F35" s="322">
        <v>0</v>
      </c>
      <c r="G35" s="322">
        <v>0.1</v>
      </c>
      <c r="H35" s="322"/>
      <c r="I35" s="323">
        <v>0.013513513513513514</v>
      </c>
      <c r="J35" s="109"/>
    </row>
    <row r="36" spans="1:10" ht="12.75">
      <c r="A36" s="219"/>
      <c r="B36" s="307" t="s">
        <v>293</v>
      </c>
      <c r="C36" s="321">
        <v>0</v>
      </c>
      <c r="D36" s="322">
        <v>0</v>
      </c>
      <c r="E36" s="322">
        <v>0</v>
      </c>
      <c r="F36" s="322">
        <v>0</v>
      </c>
      <c r="G36" s="322">
        <v>0</v>
      </c>
      <c r="H36" s="322"/>
      <c r="I36" s="323">
        <v>0</v>
      </c>
      <c r="J36" s="109"/>
    </row>
    <row r="37" spans="1:10" ht="12.75">
      <c r="A37" s="219"/>
      <c r="B37" s="307" t="s">
        <v>294</v>
      </c>
      <c r="C37" s="321">
        <v>0.04</v>
      </c>
      <c r="D37" s="322">
        <v>0</v>
      </c>
      <c r="E37" s="322">
        <v>0</v>
      </c>
      <c r="F37" s="322">
        <v>0</v>
      </c>
      <c r="G37" s="322">
        <v>0</v>
      </c>
      <c r="H37" s="322"/>
      <c r="I37" s="323">
        <v>0.013513513513513514</v>
      </c>
      <c r="J37" s="109"/>
    </row>
    <row r="38" spans="1:10" ht="12.75">
      <c r="A38" s="219"/>
      <c r="B38" s="307" t="s">
        <v>295</v>
      </c>
      <c r="C38" s="321">
        <v>0.08</v>
      </c>
      <c r="D38" s="322">
        <v>0.1111111111111111</v>
      </c>
      <c r="E38" s="322">
        <v>0.041666666666666664</v>
      </c>
      <c r="F38" s="322">
        <v>0</v>
      </c>
      <c r="G38" s="322">
        <v>0</v>
      </c>
      <c r="H38" s="322"/>
      <c r="I38" s="323">
        <v>0.05405405405405406</v>
      </c>
      <c r="J38" s="109"/>
    </row>
    <row r="39" spans="1:10" ht="12.75">
      <c r="A39" s="219"/>
      <c r="B39" s="307" t="s">
        <v>147</v>
      </c>
      <c r="C39" s="321">
        <v>0.04</v>
      </c>
      <c r="D39" s="322">
        <v>0</v>
      </c>
      <c r="E39" s="322">
        <v>0</v>
      </c>
      <c r="F39" s="322">
        <v>0</v>
      </c>
      <c r="G39" s="322">
        <v>0</v>
      </c>
      <c r="H39" s="322"/>
      <c r="I39" s="323">
        <v>0.013513513513513514</v>
      </c>
      <c r="J39" s="109"/>
    </row>
    <row r="40" spans="1:10" ht="12.75">
      <c r="A40" s="214"/>
      <c r="B40" s="313" t="s">
        <v>143</v>
      </c>
      <c r="C40" s="325">
        <v>25</v>
      </c>
      <c r="D40" s="326">
        <v>9</v>
      </c>
      <c r="E40" s="326">
        <v>24</v>
      </c>
      <c r="F40" s="326">
        <v>6</v>
      </c>
      <c r="G40" s="326">
        <v>10</v>
      </c>
      <c r="H40" s="326"/>
      <c r="I40" s="327">
        <v>74</v>
      </c>
      <c r="J40" s="109"/>
    </row>
    <row r="41" spans="1:10" ht="12.75">
      <c r="A41" s="276" t="s">
        <v>301</v>
      </c>
      <c r="B41" s="108" t="s">
        <v>302</v>
      </c>
      <c r="C41" s="107"/>
      <c r="D41" s="107"/>
      <c r="E41" s="107"/>
      <c r="F41" s="107"/>
      <c r="G41" s="107"/>
      <c r="H41" s="107"/>
      <c r="I41" s="108"/>
      <c r="J41" s="109"/>
    </row>
    <row r="42" spans="1:10" ht="12.75">
      <c r="A42" s="328"/>
      <c r="B42" s="113" t="s">
        <v>303</v>
      </c>
      <c r="C42" s="233"/>
      <c r="D42" s="234"/>
      <c r="E42" s="234"/>
      <c r="F42" s="234"/>
      <c r="G42" s="234"/>
      <c r="H42" s="234"/>
      <c r="I42" s="329"/>
      <c r="J42" s="109"/>
    </row>
    <row r="43" spans="1:10" ht="12.75">
      <c r="A43" s="219"/>
      <c r="B43" s="113" t="s">
        <v>275</v>
      </c>
      <c r="C43" s="235">
        <v>0.19230769230769232</v>
      </c>
      <c r="D43" s="220">
        <v>0.13793103448275862</v>
      </c>
      <c r="E43" s="220">
        <v>0.38095238095238093</v>
      </c>
      <c r="F43" s="220">
        <v>0.125</v>
      </c>
      <c r="G43" s="220">
        <v>0.3157894736842105</v>
      </c>
      <c r="H43" s="220"/>
      <c r="I43" s="221">
        <v>0.24666666666666667</v>
      </c>
      <c r="J43" s="109"/>
    </row>
    <row r="44" spans="1:10" ht="12.75">
      <c r="A44" s="219"/>
      <c r="B44" s="113" t="s">
        <v>276</v>
      </c>
      <c r="C44" s="235">
        <v>0.4423076923076923</v>
      </c>
      <c r="D44" s="220">
        <v>0.4827586206896552</v>
      </c>
      <c r="E44" s="220">
        <v>0.21428571428571427</v>
      </c>
      <c r="F44" s="220">
        <v>0.625</v>
      </c>
      <c r="G44" s="220">
        <v>0.42105263157894735</v>
      </c>
      <c r="H44" s="220"/>
      <c r="I44" s="221">
        <v>0.3933333333333333</v>
      </c>
      <c r="J44" s="109"/>
    </row>
    <row r="45" spans="1:10" ht="12.75">
      <c r="A45" s="219"/>
      <c r="B45" s="113" t="s">
        <v>277</v>
      </c>
      <c r="C45" s="235">
        <v>0.3076923076923077</v>
      </c>
      <c r="D45" s="220">
        <v>0.3103448275862069</v>
      </c>
      <c r="E45" s="220">
        <v>0.35714285714285715</v>
      </c>
      <c r="F45" s="220">
        <v>0.25</v>
      </c>
      <c r="G45" s="220">
        <v>0.2631578947368421</v>
      </c>
      <c r="H45" s="220"/>
      <c r="I45" s="221">
        <v>0.31333333333333335</v>
      </c>
      <c r="J45" s="109"/>
    </row>
    <row r="46" spans="1:10" ht="12.75">
      <c r="A46" s="219"/>
      <c r="B46" s="113" t="s">
        <v>278</v>
      </c>
      <c r="C46" s="235">
        <v>0.019230769230769232</v>
      </c>
      <c r="D46" s="220">
        <v>0.06896551724137931</v>
      </c>
      <c r="E46" s="220">
        <v>0.047619047619047616</v>
      </c>
      <c r="F46" s="220">
        <v>0</v>
      </c>
      <c r="G46" s="220">
        <v>0</v>
      </c>
      <c r="H46" s="220"/>
      <c r="I46" s="221">
        <v>0.03333333333333333</v>
      </c>
      <c r="J46" s="109"/>
    </row>
    <row r="47" spans="1:10" ht="12.75">
      <c r="A47" s="219"/>
      <c r="B47" s="113" t="s">
        <v>279</v>
      </c>
      <c r="C47" s="235">
        <v>0.019230769230769232</v>
      </c>
      <c r="D47" s="220">
        <v>0</v>
      </c>
      <c r="E47" s="220">
        <v>0</v>
      </c>
      <c r="F47" s="220">
        <v>0</v>
      </c>
      <c r="G47" s="220">
        <v>0</v>
      </c>
      <c r="H47" s="220"/>
      <c r="I47" s="221">
        <v>0.006666666666666667</v>
      </c>
      <c r="J47" s="109"/>
    </row>
    <row r="48" spans="1:10" ht="12.75">
      <c r="A48" s="219"/>
      <c r="B48" s="113" t="s">
        <v>280</v>
      </c>
      <c r="C48" s="235">
        <v>0.019230769230769232</v>
      </c>
      <c r="D48" s="220">
        <v>0</v>
      </c>
      <c r="E48" s="220">
        <v>0</v>
      </c>
      <c r="F48" s="220">
        <v>0</v>
      </c>
      <c r="G48" s="220">
        <v>0</v>
      </c>
      <c r="H48" s="220"/>
      <c r="I48" s="221">
        <v>0.006666666666666667</v>
      </c>
      <c r="J48" s="109"/>
    </row>
    <row r="49" spans="1:10" ht="12.75">
      <c r="A49" s="214"/>
      <c r="B49" s="222" t="s">
        <v>143</v>
      </c>
      <c r="C49" s="236">
        <v>52</v>
      </c>
      <c r="D49" s="223">
        <v>29</v>
      </c>
      <c r="E49" s="223">
        <v>42</v>
      </c>
      <c r="F49" s="223">
        <v>8</v>
      </c>
      <c r="G49" s="223">
        <v>19</v>
      </c>
      <c r="H49" s="223"/>
      <c r="I49" s="222">
        <v>150</v>
      </c>
      <c r="J49" s="109"/>
    </row>
    <row r="50" spans="1:10" ht="12.75" customHeight="1">
      <c r="A50" s="330" t="s">
        <v>30</v>
      </c>
      <c r="B50" s="331" t="s">
        <v>30</v>
      </c>
      <c r="C50" s="332"/>
      <c r="D50" s="332"/>
      <c r="E50" s="332"/>
      <c r="F50" s="332"/>
      <c r="G50" s="332"/>
      <c r="H50" s="332"/>
      <c r="I50" s="332"/>
      <c r="J50" s="109"/>
    </row>
    <row r="51" spans="1:10" ht="11.25" customHeight="1">
      <c r="A51" s="113" t="s">
        <v>274</v>
      </c>
      <c r="B51" s="333" t="s">
        <v>304</v>
      </c>
      <c r="C51" s="231"/>
      <c r="D51" s="231"/>
      <c r="E51" s="231"/>
      <c r="F51" s="231"/>
      <c r="G51" s="231"/>
      <c r="H51" s="231"/>
      <c r="I51" s="266"/>
      <c r="J51" s="109"/>
    </row>
    <row r="52" spans="1:2" ht="12.75">
      <c r="A52" s="334">
        <v>38835</v>
      </c>
      <c r="B52" s="334"/>
    </row>
    <row r="53" ht="12.75">
      <c r="C53" s="335"/>
    </row>
    <row r="54" spans="3:9" ht="12.75">
      <c r="C54" s="335"/>
      <c r="D54" s="335"/>
      <c r="E54" s="335"/>
      <c r="F54" s="335"/>
      <c r="G54" s="335"/>
      <c r="H54" s="335"/>
      <c r="I54" s="335"/>
    </row>
    <row r="55" ht="12.75">
      <c r="K55" s="333" t="s">
        <v>30</v>
      </c>
    </row>
  </sheetData>
  <mergeCells count="3">
    <mergeCell ref="A52:B52"/>
    <mergeCell ref="K1:V1"/>
    <mergeCell ref="K2:V2"/>
  </mergeCells>
  <printOptions horizontalCentered="1"/>
  <pageMargins left="0.25" right="0.25" top="0.52" bottom="0.27" header="0.5" footer="0.58"/>
  <pageSetup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pmb</dc:creator>
  <cp:keywords/>
  <dc:description/>
  <cp:lastModifiedBy>pmb</cp:lastModifiedBy>
  <cp:lastPrinted>2006-08-10T16:38:12Z</cp:lastPrinted>
  <dcterms:created xsi:type="dcterms:W3CDTF">2006-08-10T16:20:50Z</dcterms:created>
  <dcterms:modified xsi:type="dcterms:W3CDTF">2006-08-10T18:24:07Z</dcterms:modified>
  <cp:category/>
  <cp:version/>
  <cp:contentType/>
  <cp:contentStatus/>
</cp:coreProperties>
</file>